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労政\★★雇用センター多賀★★\★★職業紹介業務スキーム★★\HP用　様式\新様式\"/>
    </mc:Choice>
  </mc:AlternateContent>
  <bookViews>
    <workbookView xWindow="600" yWindow="150" windowWidth="19395" windowHeight="7800" tabRatio="953" activeTab="1"/>
  </bookViews>
  <sheets>
    <sheet name="入力シート" sheetId="1" r:id="rId1"/>
    <sheet name="求職申込書印刷シート" sheetId="2" r:id="rId2"/>
    <sheet name="入力シート（記入例）" sheetId="3" r:id="rId3"/>
    <sheet name="求職申込書印刷シート（記入例）※入力できません" sheetId="4" r:id="rId4"/>
  </sheets>
  <definedNames>
    <definedName name="_xlnm.Print_Area" localSheetId="1">求職申込書印刷シート!$A$1:$H$72</definedName>
    <definedName name="_xlnm.Print_Area" localSheetId="3">'求職申込書印刷シート（記入例）※入力できません'!$A$1:$H$70</definedName>
    <definedName name="_xlnm.Print_Titles" localSheetId="1">求職申込書印刷シート!$1:$2</definedName>
    <definedName name="_xlnm.Print_Titles" localSheetId="3">'求職申込書印刷シート（記入例）※入力できません'!$1:$2</definedName>
    <definedName name="Z_B9E95168_84FB_43E7_A6A8_59A796CE8C29_.wvu.PrintArea" localSheetId="1" hidden="1">求職申込書印刷シート!$A$1:$H$56</definedName>
    <definedName name="Z_B9E95168_84FB_43E7_A6A8_59A796CE8C29_.wvu.PrintArea" localSheetId="3" hidden="1">'求職申込書印刷シート（記入例）※入力できません'!$A$1:$H$55</definedName>
    <definedName name="Z_B9E95168_84FB_43E7_A6A8_59A796CE8C29_.wvu.PrintTitles" localSheetId="1" hidden="1">求職申込書印刷シート!$1:$2</definedName>
    <definedName name="Z_B9E95168_84FB_43E7_A6A8_59A796CE8C29_.wvu.PrintTitles" localSheetId="3" hidden="1">'求職申込書印刷シート（記入例）※入力できません'!$1:$2</definedName>
  </definedNames>
  <calcPr calcId="162913"/>
  <customWorkbookViews>
    <customWorkbookView name="setup - 個人用ビュー" guid="{B9E95168-84FB-43E7-A6A8-59A796CE8C29}" mergeInterval="0" personalView="1" maximized="1" xWindow="-8" yWindow="-8" windowWidth="1382" windowHeight="744" tabRatio="953" activeSheetId="2"/>
  </customWorkbookViews>
</workbook>
</file>

<file path=xl/calcChain.xml><?xml version="1.0" encoding="utf-8"?>
<calcChain xmlns="http://schemas.openxmlformats.org/spreadsheetml/2006/main">
  <c r="G7" i="2" l="1"/>
  <c r="H25" i="2" l="1"/>
  <c r="H24" i="4"/>
  <c r="F24" i="4"/>
  <c r="D24" i="4"/>
  <c r="B24" i="4"/>
  <c r="B21" i="4"/>
  <c r="B22" i="4"/>
  <c r="D11" i="2"/>
  <c r="D14" i="2" l="1"/>
  <c r="D78" i="1" l="1"/>
  <c r="D67" i="1"/>
  <c r="B25" i="2" l="1"/>
  <c r="E36" i="2"/>
  <c r="D35" i="2"/>
  <c r="B33" i="2"/>
  <c r="B35" i="2"/>
  <c r="D27" i="2"/>
  <c r="C24" i="2"/>
  <c r="H37" i="2" l="1"/>
  <c r="F32" i="2"/>
  <c r="H27" i="2"/>
  <c r="F27" i="2"/>
  <c r="C15" i="2"/>
  <c r="C14" i="2"/>
  <c r="D13" i="2"/>
  <c r="B13" i="2"/>
  <c r="H44" i="2" l="1"/>
  <c r="G35" i="2"/>
  <c r="D33" i="2"/>
  <c r="B27" i="2"/>
  <c r="B32" i="2" s="1"/>
  <c r="D17" i="2"/>
  <c r="H9" i="2"/>
  <c r="B17" i="2" l="1"/>
  <c r="D32" i="2" l="1"/>
  <c r="B34" i="4"/>
  <c r="F55" i="2" l="1"/>
  <c r="C55" i="2"/>
  <c r="E54" i="2"/>
  <c r="C54" i="2"/>
  <c r="C52" i="2"/>
  <c r="F50" i="2"/>
  <c r="C50" i="2"/>
  <c r="F49" i="2"/>
  <c r="E49" i="2"/>
  <c r="C49" i="2"/>
  <c r="C47" i="2"/>
  <c r="F45" i="2"/>
  <c r="E45" i="2"/>
  <c r="F44" i="2"/>
  <c r="C44" i="2"/>
  <c r="F43" i="2"/>
  <c r="E43" i="2"/>
  <c r="C43" i="2"/>
  <c r="C41" i="2"/>
  <c r="C40" i="2"/>
  <c r="E37" i="2"/>
  <c r="F36" i="2"/>
  <c r="C36" i="2"/>
  <c r="F25" i="2"/>
  <c r="B23" i="2"/>
  <c r="C6" i="2"/>
  <c r="G33" i="4"/>
  <c r="G34" i="2"/>
  <c r="D34" i="2"/>
  <c r="G33" i="2"/>
  <c r="C32" i="2"/>
  <c r="C30" i="2"/>
  <c r="C29" i="2"/>
  <c r="C28" i="2"/>
  <c r="D25" i="2"/>
  <c r="B22" i="2" l="1"/>
  <c r="B21" i="2"/>
  <c r="B20" i="2"/>
  <c r="E19" i="2"/>
  <c r="C19" i="2"/>
  <c r="C18" i="2"/>
  <c r="E18" i="2"/>
  <c r="F17" i="2"/>
  <c r="D15" i="2"/>
  <c r="E13" i="2"/>
  <c r="F11" i="2"/>
  <c r="H12" i="2"/>
  <c r="D12" i="2"/>
  <c r="B12" i="2"/>
  <c r="H11" i="2"/>
  <c r="F12" i="2"/>
  <c r="B11" i="2"/>
  <c r="G10" i="2"/>
  <c r="F10" i="2"/>
  <c r="D10" i="2"/>
  <c r="C10" i="2"/>
  <c r="C9" i="2"/>
  <c r="C8" i="2"/>
  <c r="G6" i="2"/>
  <c r="F4" i="2"/>
  <c r="C7" i="2"/>
  <c r="G45" i="2"/>
  <c r="D87" i="1"/>
  <c r="F54" i="2" s="1"/>
  <c r="G71" i="1"/>
  <c r="C45" i="1"/>
  <c r="E45" i="1" s="1"/>
  <c r="D67" i="3" l="1"/>
  <c r="D34" i="4"/>
  <c r="D14" i="4"/>
  <c r="D15" i="4"/>
  <c r="F42" i="4" l="1"/>
  <c r="D87" i="3" l="1"/>
  <c r="F53" i="4" s="1"/>
  <c r="D78" i="3"/>
  <c r="F48" i="4" s="1"/>
  <c r="F31" i="4"/>
  <c r="G32" i="4"/>
  <c r="D32" i="4"/>
  <c r="F54" i="4" l="1"/>
  <c r="C54" i="4"/>
  <c r="E53" i="4"/>
  <c r="C53" i="4"/>
  <c r="C51" i="4"/>
  <c r="F49" i="4"/>
  <c r="C49" i="4"/>
  <c r="E48" i="4"/>
  <c r="C48" i="4"/>
  <c r="C46" i="4"/>
  <c r="F44" i="4"/>
  <c r="E44" i="4"/>
  <c r="G44" i="4" s="1"/>
  <c r="H43" i="4"/>
  <c r="F43" i="4"/>
  <c r="C43" i="4"/>
  <c r="E42" i="4"/>
  <c r="C42" i="4"/>
  <c r="C40" i="4"/>
  <c r="C39" i="4"/>
  <c r="H36" i="4"/>
  <c r="E36" i="4"/>
  <c r="F35" i="4"/>
  <c r="E35" i="4"/>
  <c r="C35" i="4"/>
  <c r="G34" i="4"/>
  <c r="D33" i="4"/>
  <c r="B32" i="4"/>
  <c r="C31" i="4"/>
  <c r="C29" i="4"/>
  <c r="C28" i="4"/>
  <c r="C27" i="4"/>
  <c r="H26" i="4"/>
  <c r="F26" i="4"/>
  <c r="D26" i="4"/>
  <c r="B26" i="4"/>
  <c r="B31" i="4" s="1"/>
  <c r="D31" i="4" s="1"/>
  <c r="C23" i="4"/>
  <c r="B20" i="4"/>
  <c r="B19" i="4"/>
  <c r="E18" i="4"/>
  <c r="C18" i="4"/>
  <c r="E17" i="4"/>
  <c r="C17" i="4"/>
  <c r="F16" i="4"/>
  <c r="D16" i="4"/>
  <c r="B16" i="4"/>
  <c r="C15" i="4"/>
  <c r="C14" i="4"/>
  <c r="E13" i="4"/>
  <c r="D13" i="4"/>
  <c r="B13" i="4"/>
  <c r="H12" i="4"/>
  <c r="F12" i="4"/>
  <c r="D12" i="4"/>
  <c r="B12" i="4"/>
  <c r="H11" i="4"/>
  <c r="F11" i="4"/>
  <c r="D11" i="4"/>
  <c r="B11" i="4"/>
  <c r="G10" i="4"/>
  <c r="F10" i="4"/>
  <c r="D10" i="4"/>
  <c r="C10" i="4"/>
  <c r="H9" i="4"/>
  <c r="C9" i="4"/>
  <c r="G7" i="4"/>
  <c r="C8" i="4"/>
  <c r="C7" i="4"/>
  <c r="G6" i="4"/>
  <c r="C6" i="4"/>
  <c r="F4" i="4"/>
  <c r="G71" i="3"/>
  <c r="C45" i="3"/>
  <c r="E45" i="3" s="1"/>
</calcChain>
</file>

<file path=xl/sharedStrings.xml><?xml version="1.0" encoding="utf-8"?>
<sst xmlns="http://schemas.openxmlformats.org/spreadsheetml/2006/main" count="643" uniqueCount="242">
  <si>
    <t>FAX</t>
    <phoneticPr fontId="1"/>
  </si>
  <si>
    <t>郵便</t>
    <rPh sb="0" eb="2">
      <t>ユウビン</t>
    </rPh>
    <phoneticPr fontId="1"/>
  </si>
  <si>
    <t>フリガナ</t>
    <phoneticPr fontId="1"/>
  </si>
  <si>
    <t>生年月日</t>
    <rPh sb="0" eb="2">
      <t>セイネン</t>
    </rPh>
    <rPh sb="2" eb="4">
      <t>ガッピ</t>
    </rPh>
    <phoneticPr fontId="1"/>
  </si>
  <si>
    <t>年</t>
    <rPh sb="0" eb="1">
      <t>ネン</t>
    </rPh>
    <phoneticPr fontId="1"/>
  </si>
  <si>
    <t>分</t>
    <rPh sb="0" eb="1">
      <t>フン</t>
    </rPh>
    <phoneticPr fontId="1"/>
  </si>
  <si>
    <t>現住所</t>
    <rPh sb="0" eb="3">
      <t>ゲンジュウショ</t>
    </rPh>
    <phoneticPr fontId="1"/>
  </si>
  <si>
    <t>〒</t>
    <phoneticPr fontId="1"/>
  </si>
  <si>
    <t>住所</t>
    <rPh sb="0" eb="2">
      <t>ジュウショ</t>
    </rPh>
    <phoneticPr fontId="1"/>
  </si>
  <si>
    <t>～</t>
    <phoneticPr fontId="1"/>
  </si>
  <si>
    <t>時間程度</t>
    <rPh sb="0" eb="2">
      <t>ジカン</t>
    </rPh>
    <rPh sb="2" eb="4">
      <t>テイド</t>
    </rPh>
    <phoneticPr fontId="1"/>
  </si>
  <si>
    <t>週</t>
    <rPh sb="0" eb="1">
      <t>シュウ</t>
    </rPh>
    <phoneticPr fontId="1"/>
  </si>
  <si>
    <t>水</t>
    <rPh sb="0" eb="1">
      <t>スイ</t>
    </rPh>
    <phoneticPr fontId="1"/>
  </si>
  <si>
    <t>金</t>
    <rPh sb="0" eb="1">
      <t>キン</t>
    </rPh>
    <phoneticPr fontId="1"/>
  </si>
  <si>
    <t>土</t>
    <rPh sb="0" eb="1">
      <t>ド</t>
    </rPh>
    <phoneticPr fontId="1"/>
  </si>
  <si>
    <t>祝</t>
    <rPh sb="0" eb="1">
      <t>シュク</t>
    </rPh>
    <phoneticPr fontId="1"/>
  </si>
  <si>
    <t>希望勤務地</t>
    <rPh sb="0" eb="2">
      <t>キボウ</t>
    </rPh>
    <rPh sb="2" eb="5">
      <t>キンムチ</t>
    </rPh>
    <phoneticPr fontId="1"/>
  </si>
  <si>
    <t>転居の可否</t>
    <rPh sb="0" eb="2">
      <t>テンキョ</t>
    </rPh>
    <rPh sb="3" eb="5">
      <t>カヒ</t>
    </rPh>
    <phoneticPr fontId="1"/>
  </si>
  <si>
    <t>希望収入</t>
    <rPh sb="0" eb="2">
      <t>キボウ</t>
    </rPh>
    <rPh sb="2" eb="4">
      <t>シュウニュウ</t>
    </rPh>
    <phoneticPr fontId="1"/>
  </si>
  <si>
    <t>配偶者</t>
    <rPh sb="0" eb="3">
      <t>ハイグウシャ</t>
    </rPh>
    <phoneticPr fontId="1"/>
  </si>
  <si>
    <t>扶養家族</t>
    <rPh sb="0" eb="2">
      <t>フヨウ</t>
    </rPh>
    <rPh sb="2" eb="4">
      <t>カゾク</t>
    </rPh>
    <phoneticPr fontId="1"/>
  </si>
  <si>
    <t>月</t>
    <rPh sb="0" eb="1">
      <t>ガツ</t>
    </rPh>
    <phoneticPr fontId="1"/>
  </si>
  <si>
    <t>雇用形態</t>
    <rPh sb="0" eb="2">
      <t>コヨウ</t>
    </rPh>
    <rPh sb="2" eb="4">
      <t>ケイタイ</t>
    </rPh>
    <phoneticPr fontId="1"/>
  </si>
  <si>
    <t>第1希望</t>
    <rPh sb="0" eb="1">
      <t>ダイ</t>
    </rPh>
    <rPh sb="2" eb="4">
      <t>キボウ</t>
    </rPh>
    <phoneticPr fontId="1"/>
  </si>
  <si>
    <t>第2希望</t>
    <rPh sb="0" eb="1">
      <t>ダイ</t>
    </rPh>
    <rPh sb="2" eb="4">
      <t>キボウ</t>
    </rPh>
    <phoneticPr fontId="1"/>
  </si>
  <si>
    <t>雇用多賀使用欄</t>
    <rPh sb="0" eb="2">
      <t>コヨウ</t>
    </rPh>
    <rPh sb="2" eb="4">
      <t>タガ</t>
    </rPh>
    <rPh sb="4" eb="6">
      <t>シヨウ</t>
    </rPh>
    <rPh sb="6" eb="7">
      <t>ラン</t>
    </rPh>
    <phoneticPr fontId="1"/>
  </si>
  <si>
    <t>登録№</t>
    <rPh sb="0" eb="2">
      <t>トウロク</t>
    </rPh>
    <phoneticPr fontId="1"/>
  </si>
  <si>
    <t>申請日</t>
    <rPh sb="0" eb="2">
      <t>シンセイ</t>
    </rPh>
    <rPh sb="2" eb="3">
      <t>ビ</t>
    </rPh>
    <phoneticPr fontId="1"/>
  </si>
  <si>
    <t>事業所名</t>
    <rPh sb="0" eb="3">
      <t>ジギョウショ</t>
    </rPh>
    <rPh sb="3" eb="4">
      <t>メイ</t>
    </rPh>
    <phoneticPr fontId="1"/>
  </si>
  <si>
    <t>氏名</t>
    <rPh sb="0" eb="2">
      <t>シメイ</t>
    </rPh>
    <phoneticPr fontId="1"/>
  </si>
  <si>
    <t>下車</t>
    <rPh sb="0" eb="2">
      <t>ゲシャ</t>
    </rPh>
    <phoneticPr fontId="1"/>
  </si>
  <si>
    <t>FAX番号</t>
    <rPh sb="3" eb="5">
      <t>バンゴウ</t>
    </rPh>
    <phoneticPr fontId="1"/>
  </si>
  <si>
    <t>E-mail</t>
    <phoneticPr fontId="1"/>
  </si>
  <si>
    <t>求職申込書</t>
    <rPh sb="0" eb="2">
      <t>キュウショク</t>
    </rPh>
    <rPh sb="2" eb="5">
      <t>モウシコミショ</t>
    </rPh>
    <phoneticPr fontId="1"/>
  </si>
  <si>
    <t>日</t>
    <rPh sb="0" eb="1">
      <t>ニチ</t>
    </rPh>
    <phoneticPr fontId="1"/>
  </si>
  <si>
    <t>性別</t>
    <rPh sb="0" eb="2">
      <t>セイベツ</t>
    </rPh>
    <phoneticPr fontId="1"/>
  </si>
  <si>
    <t>携帯電話</t>
    <rPh sb="0" eb="2">
      <t>ケイタイ</t>
    </rPh>
    <rPh sb="2" eb="4">
      <t>デンワ</t>
    </rPh>
    <phoneticPr fontId="1"/>
  </si>
  <si>
    <t>固定電話番号</t>
    <rPh sb="0" eb="2">
      <t>コテイ</t>
    </rPh>
    <rPh sb="2" eb="4">
      <t>デンワ</t>
    </rPh>
    <rPh sb="4" eb="6">
      <t>バンゴウ</t>
    </rPh>
    <phoneticPr fontId="1"/>
  </si>
  <si>
    <t>携帯電話番号</t>
    <rPh sb="0" eb="2">
      <t>ケイタイ</t>
    </rPh>
    <rPh sb="2" eb="4">
      <t>デンワ</t>
    </rPh>
    <rPh sb="4" eb="6">
      <t>バンゴウ</t>
    </rPh>
    <phoneticPr fontId="1"/>
  </si>
  <si>
    <t>希望職種</t>
    <rPh sb="0" eb="2">
      <t>キボウ</t>
    </rPh>
    <rPh sb="2" eb="4">
      <t>ショクシュ</t>
    </rPh>
    <phoneticPr fontId="1"/>
  </si>
  <si>
    <t>１日</t>
    <rPh sb="1" eb="2">
      <t>ニチ</t>
    </rPh>
    <phoneticPr fontId="1"/>
  </si>
  <si>
    <t>日程度</t>
    <rPh sb="0" eb="1">
      <t>ニチ</t>
    </rPh>
    <rPh sb="1" eb="3">
      <t>テイド</t>
    </rPh>
    <phoneticPr fontId="1"/>
  </si>
  <si>
    <t>正社員登用</t>
    <rPh sb="0" eb="3">
      <t>セイシャイン</t>
    </rPh>
    <rPh sb="3" eb="5">
      <t>トウヨウ</t>
    </rPh>
    <phoneticPr fontId="1"/>
  </si>
  <si>
    <t>派遣</t>
    <rPh sb="0" eb="2">
      <t>ハケン</t>
    </rPh>
    <phoneticPr fontId="1"/>
  </si>
  <si>
    <t>請負</t>
    <rPh sb="0" eb="2">
      <t>ウケオイ</t>
    </rPh>
    <phoneticPr fontId="1"/>
  </si>
  <si>
    <t>休日等</t>
    <rPh sb="0" eb="2">
      <t>キュウジツ</t>
    </rPh>
    <rPh sb="2" eb="3">
      <t>トウ</t>
    </rPh>
    <phoneticPr fontId="1"/>
  </si>
  <si>
    <t>月</t>
    <rPh sb="0" eb="1">
      <t>ゲツ</t>
    </rPh>
    <phoneticPr fontId="1"/>
  </si>
  <si>
    <t>火</t>
    <rPh sb="0" eb="1">
      <t>カ</t>
    </rPh>
    <phoneticPr fontId="1"/>
  </si>
  <si>
    <t>木</t>
    <rPh sb="0" eb="1">
      <t>モク</t>
    </rPh>
    <phoneticPr fontId="1"/>
  </si>
  <si>
    <t>週休二日制</t>
    <rPh sb="0" eb="2">
      <t>シュウキュウ</t>
    </rPh>
    <rPh sb="2" eb="4">
      <t>フツカ</t>
    </rPh>
    <rPh sb="4" eb="5">
      <t>セイ</t>
    </rPh>
    <phoneticPr fontId="1"/>
  </si>
  <si>
    <t>地域</t>
    <rPh sb="0" eb="2">
      <t>チイキ</t>
    </rPh>
    <phoneticPr fontId="1"/>
  </si>
  <si>
    <t>移動手段</t>
    <rPh sb="0" eb="2">
      <t>イドウ</t>
    </rPh>
    <rPh sb="2" eb="4">
      <t>シュダン</t>
    </rPh>
    <phoneticPr fontId="1"/>
  </si>
  <si>
    <t>分以内</t>
    <rPh sb="0" eb="1">
      <t>フン</t>
    </rPh>
    <rPh sb="1" eb="3">
      <t>イナイ</t>
    </rPh>
    <phoneticPr fontId="1"/>
  </si>
  <si>
    <t>人</t>
    <rPh sb="0" eb="1">
      <t>ヒト</t>
    </rPh>
    <phoneticPr fontId="1"/>
  </si>
  <si>
    <t>留意を要する家族
（乳幼児・要介護者等）</t>
    <rPh sb="0" eb="2">
      <t>リュウイ</t>
    </rPh>
    <rPh sb="3" eb="4">
      <t>ヨウ</t>
    </rPh>
    <rPh sb="6" eb="8">
      <t>カゾク</t>
    </rPh>
    <rPh sb="10" eb="13">
      <t>ニュウヨウジ</t>
    </rPh>
    <rPh sb="14" eb="15">
      <t>ヨウ</t>
    </rPh>
    <rPh sb="15" eb="18">
      <t>カイゴシャ</t>
    </rPh>
    <rPh sb="18" eb="19">
      <t>トウ</t>
    </rPh>
    <phoneticPr fontId="1"/>
  </si>
  <si>
    <t>有のとき⇒</t>
    <rPh sb="0" eb="1">
      <t>ユウ</t>
    </rPh>
    <phoneticPr fontId="1"/>
  </si>
  <si>
    <t>その他のとき</t>
    <rPh sb="2" eb="3">
      <t>タ</t>
    </rPh>
    <phoneticPr fontId="1"/>
  </si>
  <si>
    <t>学歴</t>
    <rPh sb="0" eb="2">
      <t>ガクレキ</t>
    </rPh>
    <phoneticPr fontId="1"/>
  </si>
  <si>
    <t>専攻学科等</t>
    <rPh sb="0" eb="2">
      <t>センコウ</t>
    </rPh>
    <rPh sb="2" eb="4">
      <t>ガッカ</t>
    </rPh>
    <rPh sb="4" eb="5">
      <t>トウ</t>
    </rPh>
    <phoneticPr fontId="1"/>
  </si>
  <si>
    <t>免許・資格等</t>
    <rPh sb="0" eb="2">
      <t>メンキョ</t>
    </rPh>
    <rPh sb="3" eb="5">
      <t>シカク</t>
    </rPh>
    <rPh sb="5" eb="6">
      <t>トウ</t>
    </rPh>
    <phoneticPr fontId="1"/>
  </si>
  <si>
    <t>自動車免許</t>
    <rPh sb="0" eb="3">
      <t>ジドウシャ</t>
    </rPh>
    <rPh sb="3" eb="5">
      <t>メンキョ</t>
    </rPh>
    <phoneticPr fontId="1"/>
  </si>
  <si>
    <t>現状</t>
    <rPh sb="0" eb="2">
      <t>ゲンジョウ</t>
    </rPh>
    <phoneticPr fontId="1"/>
  </si>
  <si>
    <t>退職理由</t>
    <rPh sb="0" eb="2">
      <t>タイショク</t>
    </rPh>
    <rPh sb="2" eb="4">
      <t>リユウ</t>
    </rPh>
    <phoneticPr fontId="1"/>
  </si>
  <si>
    <t>日まで</t>
    <rPh sb="0" eb="1">
      <t>ニチ</t>
    </rPh>
    <phoneticPr fontId="1"/>
  </si>
  <si>
    <t>退職時（現在）給料　※税等控除前の額</t>
    <rPh sb="0" eb="2">
      <t>タイショク</t>
    </rPh>
    <rPh sb="2" eb="3">
      <t>ジ</t>
    </rPh>
    <rPh sb="4" eb="6">
      <t>ゲンザイ</t>
    </rPh>
    <rPh sb="7" eb="9">
      <t>キュウリョウ</t>
    </rPh>
    <rPh sb="11" eb="12">
      <t>ゼイ</t>
    </rPh>
    <rPh sb="12" eb="13">
      <t>トウ</t>
    </rPh>
    <rPh sb="13" eb="15">
      <t>コウジョ</t>
    </rPh>
    <rPh sb="15" eb="16">
      <t>マエ</t>
    </rPh>
    <rPh sb="17" eb="18">
      <t>ガク</t>
    </rPh>
    <phoneticPr fontId="1"/>
  </si>
  <si>
    <t>職種/
仕事内容</t>
    <rPh sb="0" eb="2">
      <t>ショクシュ</t>
    </rPh>
    <rPh sb="4" eb="6">
      <t>シゴト</t>
    </rPh>
    <rPh sb="6" eb="8">
      <t>ナイヨウ</t>
    </rPh>
    <phoneticPr fontId="1"/>
  </si>
  <si>
    <t>固定電話</t>
    <rPh sb="0" eb="2">
      <t>コテイ</t>
    </rPh>
    <rPh sb="2" eb="4">
      <t>デンワ</t>
    </rPh>
    <phoneticPr fontId="1"/>
  </si>
  <si>
    <t>区分</t>
    <rPh sb="0" eb="2">
      <t>クブン</t>
    </rPh>
    <phoneticPr fontId="1"/>
  </si>
  <si>
    <t>種類</t>
    <rPh sb="0" eb="2">
      <t>シュルイ</t>
    </rPh>
    <phoneticPr fontId="1"/>
  </si>
  <si>
    <t>PCスキル</t>
    <phoneticPr fontId="1"/>
  </si>
  <si>
    <t>項目</t>
    <rPh sb="0" eb="2">
      <t>コウモク</t>
    </rPh>
    <phoneticPr fontId="1"/>
  </si>
  <si>
    <t>入力枠</t>
    <rPh sb="0" eb="2">
      <t>ニュウリョク</t>
    </rPh>
    <rPh sb="2" eb="3">
      <t>ワク</t>
    </rPh>
    <phoneticPr fontId="1"/>
  </si>
  <si>
    <t>入力時の注意事項</t>
    <rPh sb="0" eb="3">
      <t>ニュウリョクジ</t>
    </rPh>
    <rPh sb="4" eb="6">
      <t>チュウイ</t>
    </rPh>
    <rPh sb="6" eb="8">
      <t>ジコウ</t>
    </rPh>
    <phoneticPr fontId="1"/>
  </si>
  <si>
    <t>郵便番号</t>
    <rPh sb="0" eb="4">
      <t>ユウビンバンゴウ</t>
    </rPh>
    <phoneticPr fontId="1"/>
  </si>
  <si>
    <t>免許・資格</t>
    <rPh sb="0" eb="2">
      <t>メンキョ</t>
    </rPh>
    <rPh sb="3" eb="5">
      <t>シカク</t>
    </rPh>
    <phoneticPr fontId="1"/>
  </si>
  <si>
    <t>運転免許</t>
    <rPh sb="0" eb="2">
      <t>ウンテン</t>
    </rPh>
    <rPh sb="2" eb="4">
      <t>メンキョ</t>
    </rPh>
    <phoneticPr fontId="1"/>
  </si>
  <si>
    <t>PCスキル</t>
    <phoneticPr fontId="1"/>
  </si>
  <si>
    <t>連絡先</t>
    <rPh sb="0" eb="3">
      <t>レンラクサキ</t>
    </rPh>
    <phoneticPr fontId="1"/>
  </si>
  <si>
    <t>氏名フリガナ</t>
    <rPh sb="0" eb="2">
      <t>シメイ</t>
    </rPh>
    <phoneticPr fontId="1"/>
  </si>
  <si>
    <t>月</t>
    <rPh sb="0" eb="1">
      <t>ツキ</t>
    </rPh>
    <phoneticPr fontId="1"/>
  </si>
  <si>
    <t>留意を要する家族</t>
    <rPh sb="0" eb="2">
      <t>リュウイ</t>
    </rPh>
    <rPh sb="3" eb="4">
      <t>ヨウ</t>
    </rPh>
    <rPh sb="6" eb="8">
      <t>カゾク</t>
    </rPh>
    <phoneticPr fontId="1"/>
  </si>
  <si>
    <t>最寄駅、バス停</t>
    <rPh sb="0" eb="2">
      <t>モヨリ</t>
    </rPh>
    <rPh sb="2" eb="3">
      <t>エキ</t>
    </rPh>
    <rPh sb="6" eb="7">
      <t>テイ</t>
    </rPh>
    <phoneticPr fontId="1"/>
  </si>
  <si>
    <t>駅/バス停</t>
    <rPh sb="0" eb="1">
      <t>エキ</t>
    </rPh>
    <rPh sb="4" eb="5">
      <t>テイ</t>
    </rPh>
    <phoneticPr fontId="1"/>
  </si>
  <si>
    <t>名称</t>
    <rPh sb="0" eb="2">
      <t>メイショウ</t>
    </rPh>
    <phoneticPr fontId="1"/>
  </si>
  <si>
    <t>現住所から最も近い公共交通機関（電車、バス）の停車場所の名称及び当該停車場所からの移動手段と時間を入力します。
時間については、だいたいで問題ありません。</t>
    <rPh sb="0" eb="3">
      <t>ゲンジュウショ</t>
    </rPh>
    <rPh sb="5" eb="6">
      <t>モット</t>
    </rPh>
    <rPh sb="7" eb="8">
      <t>チカ</t>
    </rPh>
    <rPh sb="9" eb="11">
      <t>コウキョウ</t>
    </rPh>
    <rPh sb="11" eb="13">
      <t>コウツウ</t>
    </rPh>
    <rPh sb="13" eb="15">
      <t>キカン</t>
    </rPh>
    <rPh sb="16" eb="18">
      <t>デンシャ</t>
    </rPh>
    <rPh sb="23" eb="25">
      <t>テイシャ</t>
    </rPh>
    <rPh sb="25" eb="27">
      <t>バショ</t>
    </rPh>
    <rPh sb="28" eb="30">
      <t>メイショウ</t>
    </rPh>
    <rPh sb="30" eb="31">
      <t>オヨ</t>
    </rPh>
    <rPh sb="32" eb="34">
      <t>トウガイ</t>
    </rPh>
    <rPh sb="34" eb="36">
      <t>テイシャ</t>
    </rPh>
    <rPh sb="36" eb="38">
      <t>バショ</t>
    </rPh>
    <rPh sb="41" eb="43">
      <t>イドウ</t>
    </rPh>
    <rPh sb="43" eb="45">
      <t>シュダン</t>
    </rPh>
    <rPh sb="46" eb="48">
      <t>ジカン</t>
    </rPh>
    <rPh sb="49" eb="51">
      <t>ニュウリョク</t>
    </rPh>
    <rPh sb="56" eb="58">
      <t>ジカン</t>
    </rPh>
    <rPh sb="69" eb="71">
      <t>モンダイ</t>
    </rPh>
    <phoneticPr fontId="1"/>
  </si>
  <si>
    <t>配偶者の有無をプルダウンメニューから選択します。諸事情により入籍せず、同居人となっている場合も配偶者として構いません。
また、戸籍上配偶者となっているものの、同居せず、今後も同居の予定がない場合には、「無」とします。</t>
    <rPh sb="0" eb="3">
      <t>ハイグウシャ</t>
    </rPh>
    <rPh sb="4" eb="6">
      <t>ウム</t>
    </rPh>
    <rPh sb="18" eb="20">
      <t>センタク</t>
    </rPh>
    <rPh sb="24" eb="27">
      <t>ショジジョウ</t>
    </rPh>
    <rPh sb="30" eb="32">
      <t>ニュウセキ</t>
    </rPh>
    <rPh sb="35" eb="37">
      <t>ドウキョ</t>
    </rPh>
    <rPh sb="37" eb="38">
      <t>ニン</t>
    </rPh>
    <rPh sb="44" eb="46">
      <t>バアイ</t>
    </rPh>
    <rPh sb="47" eb="50">
      <t>ハイグウシャ</t>
    </rPh>
    <rPh sb="53" eb="54">
      <t>カマ</t>
    </rPh>
    <rPh sb="63" eb="66">
      <t>コセキジョウ</t>
    </rPh>
    <rPh sb="66" eb="69">
      <t>ハイグウシャ</t>
    </rPh>
    <rPh sb="79" eb="81">
      <t>ドウキョ</t>
    </rPh>
    <rPh sb="84" eb="86">
      <t>コンゴ</t>
    </rPh>
    <rPh sb="87" eb="89">
      <t>ドウキョ</t>
    </rPh>
    <rPh sb="90" eb="92">
      <t>ヨテイ</t>
    </rPh>
    <rPh sb="95" eb="97">
      <t>バアイ</t>
    </rPh>
    <rPh sb="101" eb="102">
      <t>ム</t>
    </rPh>
    <phoneticPr fontId="1"/>
  </si>
  <si>
    <t>申請者の氏名のフリガナを入力します。</t>
    <rPh sb="0" eb="3">
      <t>シンセイシャ</t>
    </rPh>
    <rPh sb="4" eb="6">
      <t>シメイ</t>
    </rPh>
    <rPh sb="12" eb="14">
      <t>ニュウリョク</t>
    </rPh>
    <phoneticPr fontId="1"/>
  </si>
  <si>
    <t>申請者の性別をプルダウンメニューから選択します。性的マイノリティ（LGBT等）により記載を拒否しても構いません。</t>
    <rPh sb="0" eb="3">
      <t>シンセイシャ</t>
    </rPh>
    <rPh sb="4" eb="6">
      <t>セイベツ</t>
    </rPh>
    <rPh sb="18" eb="20">
      <t>センタク</t>
    </rPh>
    <rPh sb="24" eb="26">
      <t>セイテキ</t>
    </rPh>
    <rPh sb="37" eb="38">
      <t>トウ</t>
    </rPh>
    <rPh sb="42" eb="44">
      <t>キサイ</t>
    </rPh>
    <rPh sb="45" eb="47">
      <t>キョヒ</t>
    </rPh>
    <rPh sb="50" eb="51">
      <t>カマ</t>
    </rPh>
    <phoneticPr fontId="1"/>
  </si>
  <si>
    <t>扶養家族の有無をプルダウンメニューから選択します。</t>
    <rPh sb="0" eb="2">
      <t>フヨウ</t>
    </rPh>
    <rPh sb="2" eb="4">
      <t>カゾク</t>
    </rPh>
    <rPh sb="5" eb="7">
      <t>ウム</t>
    </rPh>
    <rPh sb="19" eb="21">
      <t>センタク</t>
    </rPh>
    <phoneticPr fontId="1"/>
  </si>
  <si>
    <t>E-mail</t>
    <phoneticPr fontId="1"/>
  </si>
  <si>
    <t>希望する雇用形態をプルダウンメニューから選択します。</t>
    <rPh sb="0" eb="2">
      <t>キボウ</t>
    </rPh>
    <rPh sb="4" eb="6">
      <t>コヨウ</t>
    </rPh>
    <rPh sb="6" eb="8">
      <t>ケイタイ</t>
    </rPh>
    <rPh sb="20" eb="22">
      <t>センタク</t>
    </rPh>
    <phoneticPr fontId="1"/>
  </si>
  <si>
    <t>正社員への登用希望があるかプルダウンメニューから選択します。ない場合は空欄のままとします。</t>
    <rPh sb="0" eb="3">
      <t>セイシャイン</t>
    </rPh>
    <rPh sb="5" eb="7">
      <t>トウヨウ</t>
    </rPh>
    <rPh sb="7" eb="9">
      <t>キボウ</t>
    </rPh>
    <rPh sb="24" eb="26">
      <t>センタク</t>
    </rPh>
    <rPh sb="32" eb="34">
      <t>バアイ</t>
    </rPh>
    <rPh sb="35" eb="37">
      <t>クウラン</t>
    </rPh>
    <phoneticPr fontId="1"/>
  </si>
  <si>
    <t>希望就業形態</t>
    <rPh sb="0" eb="2">
      <t>キボウ</t>
    </rPh>
    <rPh sb="2" eb="4">
      <t>シュウギョウ</t>
    </rPh>
    <rPh sb="4" eb="6">
      <t>ケイタイ</t>
    </rPh>
    <phoneticPr fontId="1"/>
  </si>
  <si>
    <t>派遣での仕事を希望するかプルダウンメニューから選択します。</t>
    <rPh sb="0" eb="2">
      <t>ハケン</t>
    </rPh>
    <rPh sb="4" eb="6">
      <t>シゴト</t>
    </rPh>
    <rPh sb="7" eb="9">
      <t>キボウ</t>
    </rPh>
    <rPh sb="23" eb="25">
      <t>センタク</t>
    </rPh>
    <phoneticPr fontId="1"/>
  </si>
  <si>
    <t>請負での仕事を希望するかプルダウンメニューから選択します。</t>
    <rPh sb="0" eb="2">
      <t>ウケオイ</t>
    </rPh>
    <rPh sb="4" eb="6">
      <t>シゴト</t>
    </rPh>
    <rPh sb="7" eb="9">
      <t>キボウ</t>
    </rPh>
    <rPh sb="23" eb="25">
      <t>センタク</t>
    </rPh>
    <phoneticPr fontId="1"/>
  </si>
  <si>
    <t>第一希望</t>
    <rPh sb="0" eb="2">
      <t>ダイイチ</t>
    </rPh>
    <rPh sb="2" eb="4">
      <t>キボウ</t>
    </rPh>
    <phoneticPr fontId="1"/>
  </si>
  <si>
    <t>第二希望</t>
    <rPh sb="0" eb="2">
      <t>ダイニ</t>
    </rPh>
    <rPh sb="2" eb="4">
      <t>キボウ</t>
    </rPh>
    <phoneticPr fontId="1"/>
  </si>
  <si>
    <t>希望勤務時間</t>
    <rPh sb="0" eb="2">
      <t>キボウ</t>
    </rPh>
    <rPh sb="2" eb="4">
      <t>キンム</t>
    </rPh>
    <rPh sb="4" eb="6">
      <t>ジカン</t>
    </rPh>
    <phoneticPr fontId="1"/>
  </si>
  <si>
    <t>～</t>
    <phoneticPr fontId="1"/>
  </si>
  <si>
    <t>パートのとき</t>
    <phoneticPr fontId="1"/>
  </si>
  <si>
    <t>希望休日</t>
    <rPh sb="0" eb="2">
      <t>キボウ</t>
    </rPh>
    <rPh sb="2" eb="4">
      <t>キュウジツ</t>
    </rPh>
    <phoneticPr fontId="1"/>
  </si>
  <si>
    <t>希望時間</t>
    <rPh sb="0" eb="2">
      <t>キボウ</t>
    </rPh>
    <rPh sb="2" eb="4">
      <t>ジカン</t>
    </rPh>
    <phoneticPr fontId="1"/>
  </si>
  <si>
    <t>毎週</t>
    <rPh sb="0" eb="2">
      <t>マイシュウ</t>
    </rPh>
    <phoneticPr fontId="1"/>
  </si>
  <si>
    <t>申請者の生年月日を年、月、日にそれぞれ分けて入力します。年は西暦で入力します。</t>
    <rPh sb="0" eb="3">
      <t>シンセイシャ</t>
    </rPh>
    <rPh sb="4" eb="6">
      <t>セイネン</t>
    </rPh>
    <rPh sb="6" eb="8">
      <t>ガッピ</t>
    </rPh>
    <rPh sb="9" eb="10">
      <t>ネン</t>
    </rPh>
    <rPh sb="11" eb="12">
      <t>ガツ</t>
    </rPh>
    <rPh sb="13" eb="14">
      <t>ニチ</t>
    </rPh>
    <rPh sb="19" eb="20">
      <t>ワ</t>
    </rPh>
    <rPh sb="22" eb="24">
      <t>ニュウリョク</t>
    </rPh>
    <rPh sb="28" eb="29">
      <t>ネン</t>
    </rPh>
    <rPh sb="30" eb="32">
      <t>セイレキ</t>
    </rPh>
    <rPh sb="33" eb="35">
      <t>ニュウリョク</t>
    </rPh>
    <phoneticPr fontId="1"/>
  </si>
  <si>
    <t>その他のとき⇒</t>
    <rPh sb="2" eb="3">
      <t>タ</t>
    </rPh>
    <phoneticPr fontId="1"/>
  </si>
  <si>
    <t>条件・その他の希望</t>
    <rPh sb="0" eb="2">
      <t>ジョウケン</t>
    </rPh>
    <rPh sb="5" eb="6">
      <t>タ</t>
    </rPh>
    <rPh sb="7" eb="9">
      <t>キボウ</t>
    </rPh>
    <phoneticPr fontId="1"/>
  </si>
  <si>
    <t>身体上注意する点</t>
    <rPh sb="0" eb="2">
      <t>シンタイ</t>
    </rPh>
    <rPh sb="2" eb="3">
      <t>ジョウ</t>
    </rPh>
    <rPh sb="3" eb="5">
      <t>チュウイ</t>
    </rPh>
    <rPh sb="7" eb="8">
      <t>テン</t>
    </rPh>
    <phoneticPr fontId="1"/>
  </si>
  <si>
    <t>学校種別</t>
    <rPh sb="0" eb="2">
      <t>ガッコウ</t>
    </rPh>
    <rPh sb="2" eb="4">
      <t>シュベツ</t>
    </rPh>
    <phoneticPr fontId="1"/>
  </si>
  <si>
    <t>状況</t>
    <rPh sb="0" eb="2">
      <t>ジョウキョウ</t>
    </rPh>
    <phoneticPr fontId="1"/>
  </si>
  <si>
    <t>最後に在学した学校種別をプルダウンメニューから選択します。</t>
    <rPh sb="0" eb="2">
      <t>サイゴ</t>
    </rPh>
    <rPh sb="3" eb="5">
      <t>ザイガク</t>
    </rPh>
    <rPh sb="7" eb="9">
      <t>ガッコウ</t>
    </rPh>
    <rPh sb="9" eb="11">
      <t>シュベツ</t>
    </rPh>
    <rPh sb="23" eb="25">
      <t>センタク</t>
    </rPh>
    <phoneticPr fontId="1"/>
  </si>
  <si>
    <t>卒業・中退等の状況をプルダウンメニューから選択します。</t>
    <rPh sb="0" eb="2">
      <t>ソツギョウ</t>
    </rPh>
    <rPh sb="3" eb="5">
      <t>チュウタイ</t>
    </rPh>
    <rPh sb="5" eb="6">
      <t>トウ</t>
    </rPh>
    <rPh sb="7" eb="9">
      <t>ジョウキョウ</t>
    </rPh>
    <rPh sb="21" eb="23">
      <t>センタク</t>
    </rPh>
    <phoneticPr fontId="1"/>
  </si>
  <si>
    <t>専攻学科等を入力します。</t>
    <rPh sb="0" eb="2">
      <t>センコウ</t>
    </rPh>
    <rPh sb="2" eb="4">
      <t>ガッカ</t>
    </rPh>
    <rPh sb="4" eb="5">
      <t>トウ</t>
    </rPh>
    <rPh sb="6" eb="8">
      <t>ニュウリョク</t>
    </rPh>
    <phoneticPr fontId="1"/>
  </si>
  <si>
    <t>直近の勤務先</t>
    <rPh sb="0" eb="2">
      <t>チョッキン</t>
    </rPh>
    <rPh sb="3" eb="6">
      <t>キンムサキ</t>
    </rPh>
    <phoneticPr fontId="1"/>
  </si>
  <si>
    <t>就労期間</t>
    <rPh sb="0" eb="2">
      <t>シュウロウ</t>
    </rPh>
    <rPh sb="2" eb="4">
      <t>キカン</t>
    </rPh>
    <phoneticPr fontId="1"/>
  </si>
  <si>
    <t>期間</t>
    <rPh sb="0" eb="2">
      <t>キカン</t>
    </rPh>
    <phoneticPr fontId="1"/>
  </si>
  <si>
    <t>（１）</t>
    <phoneticPr fontId="1"/>
  </si>
  <si>
    <t>退職時（現在）給料（税控除前の額）</t>
    <rPh sb="0" eb="2">
      <t>タイショク</t>
    </rPh>
    <rPh sb="2" eb="3">
      <t>ジ</t>
    </rPh>
    <rPh sb="4" eb="6">
      <t>ゲンザイ</t>
    </rPh>
    <rPh sb="7" eb="9">
      <t>キュウリョウ</t>
    </rPh>
    <rPh sb="10" eb="11">
      <t>ゼイ</t>
    </rPh>
    <rPh sb="11" eb="13">
      <t>コウジョ</t>
    </rPh>
    <rPh sb="13" eb="14">
      <t>マエ</t>
    </rPh>
    <rPh sb="15" eb="16">
      <t>ガク</t>
    </rPh>
    <phoneticPr fontId="1"/>
  </si>
  <si>
    <t>（２）</t>
    <phoneticPr fontId="1"/>
  </si>
  <si>
    <t>（３）</t>
    <phoneticPr fontId="1"/>
  </si>
  <si>
    <t>身体上の疾病や障害等の有無について、プルダウンメニューから選択します。
「有」のときは、具体的に入力します。</t>
    <rPh sb="0" eb="2">
      <t>シンタイ</t>
    </rPh>
    <rPh sb="2" eb="3">
      <t>ジョウ</t>
    </rPh>
    <rPh sb="4" eb="6">
      <t>シッペイ</t>
    </rPh>
    <rPh sb="7" eb="9">
      <t>ショウガイ</t>
    </rPh>
    <rPh sb="9" eb="10">
      <t>トウ</t>
    </rPh>
    <rPh sb="11" eb="13">
      <t>ウム</t>
    </rPh>
    <rPh sb="29" eb="31">
      <t>センタク</t>
    </rPh>
    <rPh sb="37" eb="38">
      <t>アリ</t>
    </rPh>
    <rPh sb="44" eb="47">
      <t>グタイテキ</t>
    </rPh>
    <rPh sb="48" eb="50">
      <t>ニュウリョク</t>
    </rPh>
    <phoneticPr fontId="1"/>
  </si>
  <si>
    <t>希望する職種名を入力します。職名が不明な時は、仕事内容を入力します。</t>
    <rPh sb="0" eb="2">
      <t>キボウ</t>
    </rPh>
    <rPh sb="4" eb="6">
      <t>ショクシュ</t>
    </rPh>
    <rPh sb="6" eb="7">
      <t>メイ</t>
    </rPh>
    <rPh sb="8" eb="10">
      <t>ニュウリョク</t>
    </rPh>
    <rPh sb="14" eb="16">
      <t>ショクメイ</t>
    </rPh>
    <rPh sb="17" eb="19">
      <t>フメイ</t>
    </rPh>
    <rPh sb="20" eb="21">
      <t>トキ</t>
    </rPh>
    <rPh sb="23" eb="25">
      <t>シゴト</t>
    </rPh>
    <rPh sb="25" eb="27">
      <t>ナイヨウ</t>
    </rPh>
    <rPh sb="28" eb="30">
      <t>ニュウリョク</t>
    </rPh>
    <phoneticPr fontId="1"/>
  </si>
  <si>
    <t>希望する職種について、条件や仕事内容に関する希望などを入力します。</t>
    <rPh sb="0" eb="2">
      <t>キボウ</t>
    </rPh>
    <rPh sb="4" eb="6">
      <t>ショクシュ</t>
    </rPh>
    <rPh sb="11" eb="13">
      <t>ジョウケン</t>
    </rPh>
    <rPh sb="14" eb="16">
      <t>シゴト</t>
    </rPh>
    <rPh sb="16" eb="18">
      <t>ナイヨウ</t>
    </rPh>
    <rPh sb="19" eb="20">
      <t>カン</t>
    </rPh>
    <rPh sb="22" eb="24">
      <t>キボウ</t>
    </rPh>
    <rPh sb="27" eb="29">
      <t>ニュウリョク</t>
    </rPh>
    <phoneticPr fontId="1"/>
  </si>
  <si>
    <t>希望する収入について、入力します。希望する就業形態がフルタイムのときは月収額をパートタイムのときは時給額を入力します。</t>
    <rPh sb="0" eb="2">
      <t>キボウ</t>
    </rPh>
    <rPh sb="4" eb="6">
      <t>シュウニュウ</t>
    </rPh>
    <rPh sb="11" eb="13">
      <t>ニュウリョク</t>
    </rPh>
    <rPh sb="17" eb="19">
      <t>キボウ</t>
    </rPh>
    <rPh sb="21" eb="23">
      <t>シュウギョウ</t>
    </rPh>
    <rPh sb="23" eb="25">
      <t>ケイタイ</t>
    </rPh>
    <rPh sb="35" eb="37">
      <t>ゲッシュウ</t>
    </rPh>
    <rPh sb="37" eb="38">
      <t>ガク</t>
    </rPh>
    <rPh sb="49" eb="51">
      <t>ジキュウ</t>
    </rPh>
    <rPh sb="51" eb="52">
      <t>ガク</t>
    </rPh>
    <rPh sb="53" eb="55">
      <t>ニュウリョク</t>
    </rPh>
    <phoneticPr fontId="1"/>
  </si>
  <si>
    <t>勤務時間に関する希望の有無について、プルダウンメニューから選択します。</t>
    <rPh sb="0" eb="2">
      <t>キンム</t>
    </rPh>
    <rPh sb="2" eb="4">
      <t>ジカン</t>
    </rPh>
    <rPh sb="5" eb="6">
      <t>カン</t>
    </rPh>
    <rPh sb="8" eb="10">
      <t>キボウ</t>
    </rPh>
    <rPh sb="11" eb="13">
      <t>ウム</t>
    </rPh>
    <rPh sb="29" eb="31">
      <t>センタク</t>
    </rPh>
    <phoneticPr fontId="1"/>
  </si>
  <si>
    <t>就業形態がパートタイムのときのみ入力します。</t>
    <rPh sb="0" eb="2">
      <t>シュウギョウ</t>
    </rPh>
    <rPh sb="2" eb="4">
      <t>ケイタイ</t>
    </rPh>
    <rPh sb="16" eb="18">
      <t>ニュウリョク</t>
    </rPh>
    <phoneticPr fontId="1"/>
  </si>
  <si>
    <t>希望する休日の有無について、プルダウンメニューから選択します。</t>
    <rPh sb="0" eb="2">
      <t>キボウ</t>
    </rPh>
    <rPh sb="4" eb="6">
      <t>キュウジツ</t>
    </rPh>
    <rPh sb="7" eb="9">
      <t>ウム</t>
    </rPh>
    <rPh sb="25" eb="27">
      <t>センタク</t>
    </rPh>
    <phoneticPr fontId="1"/>
  </si>
  <si>
    <t>週休二日制の頻度について、プルダウンメニューから選択します。</t>
    <rPh sb="0" eb="2">
      <t>シュウキュウ</t>
    </rPh>
    <rPh sb="2" eb="4">
      <t>フツカ</t>
    </rPh>
    <rPh sb="4" eb="5">
      <t>セイ</t>
    </rPh>
    <rPh sb="6" eb="8">
      <t>ヒンド</t>
    </rPh>
    <rPh sb="24" eb="26">
      <t>センタク</t>
    </rPh>
    <phoneticPr fontId="1"/>
  </si>
  <si>
    <t>勤務地の希望についてプルダウンメニューから選択します。その他とするときは、具体的に入力します。</t>
    <rPh sb="0" eb="3">
      <t>キンムチ</t>
    </rPh>
    <rPh sb="4" eb="6">
      <t>キボウ</t>
    </rPh>
    <rPh sb="21" eb="23">
      <t>センタク</t>
    </rPh>
    <rPh sb="29" eb="30">
      <t>タ</t>
    </rPh>
    <rPh sb="37" eb="40">
      <t>グタイテキ</t>
    </rPh>
    <rPh sb="41" eb="43">
      <t>ニュウリョク</t>
    </rPh>
    <phoneticPr fontId="1"/>
  </si>
  <si>
    <t>自宅からの移動手段をプルダウンメニューから選択します。また、自宅からの移動時間を入力します。</t>
    <rPh sb="0" eb="2">
      <t>ジタク</t>
    </rPh>
    <rPh sb="5" eb="7">
      <t>イドウ</t>
    </rPh>
    <rPh sb="7" eb="9">
      <t>シュダン</t>
    </rPh>
    <rPh sb="21" eb="23">
      <t>センタク</t>
    </rPh>
    <rPh sb="30" eb="32">
      <t>ジタク</t>
    </rPh>
    <rPh sb="35" eb="37">
      <t>イドウ</t>
    </rPh>
    <rPh sb="37" eb="39">
      <t>ジカン</t>
    </rPh>
    <rPh sb="40" eb="42">
      <t>ニュウリョク</t>
    </rPh>
    <phoneticPr fontId="1"/>
  </si>
  <si>
    <t>現住所からの転居の可否について、プルダウンメニューから選択します。</t>
    <rPh sb="0" eb="3">
      <t>ゲンジュウショ</t>
    </rPh>
    <rPh sb="6" eb="8">
      <t>テンキョ</t>
    </rPh>
    <rPh sb="9" eb="11">
      <t>カヒ</t>
    </rPh>
    <rPh sb="27" eb="29">
      <t>センタク</t>
    </rPh>
    <phoneticPr fontId="1"/>
  </si>
  <si>
    <t>最も直近の職歴について入力等します。</t>
    <rPh sb="0" eb="1">
      <t>モット</t>
    </rPh>
    <rPh sb="2" eb="4">
      <t>チョッキン</t>
    </rPh>
    <rPh sb="5" eb="7">
      <t>ショクレキ</t>
    </rPh>
    <rPh sb="11" eb="13">
      <t>ニュウリョク</t>
    </rPh>
    <rPh sb="13" eb="14">
      <t>トウ</t>
    </rPh>
    <phoneticPr fontId="1"/>
  </si>
  <si>
    <t>勤務先の名称を入力します。</t>
    <rPh sb="0" eb="3">
      <t>キンムサキ</t>
    </rPh>
    <rPh sb="4" eb="6">
      <t>メイショウ</t>
    </rPh>
    <rPh sb="7" eb="9">
      <t>ニュウリョク</t>
    </rPh>
    <phoneticPr fontId="1"/>
  </si>
  <si>
    <t>職種又は仕事内容を入力します。</t>
    <rPh sb="0" eb="2">
      <t>ショクシュ</t>
    </rPh>
    <rPh sb="2" eb="3">
      <t>マタ</t>
    </rPh>
    <rPh sb="4" eb="6">
      <t>シゴト</t>
    </rPh>
    <rPh sb="6" eb="8">
      <t>ナイヨウ</t>
    </rPh>
    <rPh sb="9" eb="11">
      <t>ニュウリョク</t>
    </rPh>
    <phoneticPr fontId="1"/>
  </si>
  <si>
    <t>期間は自動で計算されます。</t>
    <rPh sb="0" eb="2">
      <t>キカン</t>
    </rPh>
    <rPh sb="3" eb="5">
      <t>ジドウ</t>
    </rPh>
    <rPh sb="6" eb="8">
      <t>ケイサン</t>
    </rPh>
    <phoneticPr fontId="1"/>
  </si>
  <si>
    <t>就労していた年、月、日をそれぞれ分けて入力します。年は西暦で入力します。
詳細な日付を失念した場合には、年のみの入力でも可とします。</t>
    <rPh sb="0" eb="2">
      <t>シュウロウ</t>
    </rPh>
    <rPh sb="6" eb="7">
      <t>ネン</t>
    </rPh>
    <rPh sb="7" eb="8">
      <t>ネンガッピ</t>
    </rPh>
    <rPh sb="8" eb="9">
      <t>ガツ</t>
    </rPh>
    <rPh sb="10" eb="11">
      <t>ニチ</t>
    </rPh>
    <rPh sb="16" eb="17">
      <t>ワ</t>
    </rPh>
    <rPh sb="19" eb="21">
      <t>ニュウリョク</t>
    </rPh>
    <rPh sb="25" eb="26">
      <t>ネン</t>
    </rPh>
    <rPh sb="27" eb="29">
      <t>セイレキ</t>
    </rPh>
    <rPh sb="30" eb="32">
      <t>ニュウリョク</t>
    </rPh>
    <rPh sb="37" eb="39">
      <t>ショウサイ</t>
    </rPh>
    <rPh sb="40" eb="42">
      <t>ヒヅケ</t>
    </rPh>
    <rPh sb="43" eb="45">
      <t>シツネン</t>
    </rPh>
    <rPh sb="47" eb="49">
      <t>バアイ</t>
    </rPh>
    <rPh sb="52" eb="53">
      <t>ネン</t>
    </rPh>
    <rPh sb="56" eb="58">
      <t>ニュウリョク</t>
    </rPh>
    <rPh sb="60" eb="61">
      <t>カ</t>
    </rPh>
    <phoneticPr fontId="1"/>
  </si>
  <si>
    <t>雇用形態をプルダウンメニューから選択します。</t>
    <rPh sb="0" eb="2">
      <t>コヨウ</t>
    </rPh>
    <rPh sb="2" eb="4">
      <t>ケイタイ</t>
    </rPh>
    <rPh sb="16" eb="18">
      <t>センタク</t>
    </rPh>
    <phoneticPr fontId="1"/>
  </si>
  <si>
    <t>在職中なのか退職済みなのかをプルダウンメニューから選択します。</t>
    <rPh sb="0" eb="3">
      <t>ザイショクチュウ</t>
    </rPh>
    <rPh sb="6" eb="8">
      <t>タイショク</t>
    </rPh>
    <rPh sb="8" eb="9">
      <t>ズ</t>
    </rPh>
    <rPh sb="25" eb="27">
      <t>センタク</t>
    </rPh>
    <phoneticPr fontId="1"/>
  </si>
  <si>
    <t>在職中の給料について、月額か時給かをプルダウンメニューから選択したうえで、金額を入力します。</t>
    <rPh sb="0" eb="3">
      <t>ザイショクチュウ</t>
    </rPh>
    <rPh sb="4" eb="6">
      <t>キュウリョウ</t>
    </rPh>
    <rPh sb="11" eb="13">
      <t>ゲツガク</t>
    </rPh>
    <rPh sb="14" eb="16">
      <t>ジキュウ</t>
    </rPh>
    <rPh sb="29" eb="31">
      <t>センタク</t>
    </rPh>
    <rPh sb="37" eb="39">
      <t>キンガク</t>
    </rPh>
    <rPh sb="40" eb="42">
      <t>ニュウリョク</t>
    </rPh>
    <phoneticPr fontId="1"/>
  </si>
  <si>
    <t>直近の職歴の前職について入力等します。なければ空欄のままとします。</t>
    <rPh sb="0" eb="2">
      <t>チョッキン</t>
    </rPh>
    <rPh sb="3" eb="5">
      <t>ショクレキ</t>
    </rPh>
    <rPh sb="6" eb="8">
      <t>ゼンショク</t>
    </rPh>
    <rPh sb="12" eb="14">
      <t>ニュウリョク</t>
    </rPh>
    <rPh sb="14" eb="15">
      <t>トウ</t>
    </rPh>
    <rPh sb="23" eb="25">
      <t>クウラン</t>
    </rPh>
    <phoneticPr fontId="1"/>
  </si>
  <si>
    <t>直近の職歴の前々職について入力等します。なければ空欄のままとします。</t>
    <rPh sb="0" eb="2">
      <t>チョッキン</t>
    </rPh>
    <rPh sb="3" eb="5">
      <t>ショクレキ</t>
    </rPh>
    <rPh sb="6" eb="8">
      <t>ゼンゼン</t>
    </rPh>
    <rPh sb="8" eb="9">
      <t>ショク</t>
    </rPh>
    <rPh sb="13" eb="15">
      <t>ニュウリョク</t>
    </rPh>
    <rPh sb="15" eb="16">
      <t>トウ</t>
    </rPh>
    <rPh sb="24" eb="26">
      <t>クウラン</t>
    </rPh>
    <phoneticPr fontId="1"/>
  </si>
  <si>
    <t>求職入力シート</t>
    <rPh sb="0" eb="2">
      <t>キュウショク</t>
    </rPh>
    <rPh sb="2" eb="4">
      <t>ニュウリョク</t>
    </rPh>
    <phoneticPr fontId="1"/>
  </si>
  <si>
    <t>希望勤務時間</t>
    <phoneticPr fontId="1"/>
  </si>
  <si>
    <t>希望あり⇒</t>
    <rPh sb="0" eb="2">
      <t>キボウ</t>
    </rPh>
    <phoneticPr fontId="1"/>
  </si>
  <si>
    <t>パートタイムのとき⇒</t>
    <phoneticPr fontId="1"/>
  </si>
  <si>
    <t>〇</t>
  </si>
  <si>
    <t>最寄駅/バス停</t>
    <rPh sb="0" eb="2">
      <t>モヨ</t>
    </rPh>
    <rPh sb="2" eb="3">
      <t>エキ</t>
    </rPh>
    <rPh sb="6" eb="7">
      <t>テイ</t>
    </rPh>
    <phoneticPr fontId="1"/>
  </si>
  <si>
    <t>連絡可・開示可</t>
  </si>
  <si>
    <t>連絡可・開示否</t>
  </si>
  <si>
    <t>人数</t>
    <rPh sb="0" eb="2">
      <t>ニンズウ</t>
    </rPh>
    <phoneticPr fontId="1"/>
  </si>
  <si>
    <t>人</t>
    <rPh sb="0" eb="1">
      <t>ニン</t>
    </rPh>
    <phoneticPr fontId="1"/>
  </si>
  <si>
    <t>身体上の注意事項
（病気や障害の有無）</t>
    <rPh sb="0" eb="2">
      <t>シンタイ</t>
    </rPh>
    <rPh sb="2" eb="3">
      <t>ジョウ</t>
    </rPh>
    <rPh sb="4" eb="6">
      <t>チュウイ</t>
    </rPh>
    <rPh sb="6" eb="8">
      <t>ジコウ</t>
    </rPh>
    <rPh sb="10" eb="12">
      <t>ビョウキ</t>
    </rPh>
    <rPh sb="13" eb="15">
      <t>ショウガイ</t>
    </rPh>
    <rPh sb="16" eb="18">
      <t>ウム</t>
    </rPh>
    <phoneticPr fontId="1"/>
  </si>
  <si>
    <t>扶養家族の人数を入力します。</t>
    <rPh sb="0" eb="2">
      <t>フヨウ</t>
    </rPh>
    <rPh sb="2" eb="4">
      <t>カゾク</t>
    </rPh>
    <rPh sb="5" eb="7">
      <t>ニンズウ</t>
    </rPh>
    <rPh sb="8" eb="10">
      <t>ニュウリョク</t>
    </rPh>
    <phoneticPr fontId="1"/>
  </si>
  <si>
    <t>条件・その他の希望等</t>
    <rPh sb="0" eb="2">
      <t>ジョウケン</t>
    </rPh>
    <rPh sb="5" eb="6">
      <t>タ</t>
    </rPh>
    <rPh sb="7" eb="9">
      <t>キボウ</t>
    </rPh>
    <rPh sb="9" eb="10">
      <t>トウ</t>
    </rPh>
    <phoneticPr fontId="1"/>
  </si>
  <si>
    <t>（２）</t>
  </si>
  <si>
    <t>職業訓練・専修/専門学校の内容等</t>
    <rPh sb="0" eb="2">
      <t>ショクギョウ</t>
    </rPh>
    <rPh sb="2" eb="4">
      <t>クンレン</t>
    </rPh>
    <rPh sb="5" eb="7">
      <t>センシュウ</t>
    </rPh>
    <rPh sb="8" eb="10">
      <t>センモン</t>
    </rPh>
    <rPh sb="10" eb="12">
      <t>ガッコウ</t>
    </rPh>
    <rPh sb="13" eb="15">
      <t>ナイヨウ</t>
    </rPh>
    <rPh sb="15" eb="16">
      <t>トウ</t>
    </rPh>
    <phoneticPr fontId="1"/>
  </si>
  <si>
    <t>科目・内容</t>
    <rPh sb="0" eb="2">
      <t>カモク</t>
    </rPh>
    <rPh sb="3" eb="5">
      <t>ナイヨウ</t>
    </rPh>
    <phoneticPr fontId="1"/>
  </si>
  <si>
    <t>職業訓練や専修/専門学校、各種学校での教育内容等を入力等します。</t>
    <rPh sb="0" eb="2">
      <t>ショクギョウ</t>
    </rPh>
    <rPh sb="2" eb="4">
      <t>クンレン</t>
    </rPh>
    <rPh sb="5" eb="7">
      <t>センシュウ</t>
    </rPh>
    <rPh sb="8" eb="10">
      <t>センモン</t>
    </rPh>
    <rPh sb="10" eb="12">
      <t>ガッコウ</t>
    </rPh>
    <rPh sb="13" eb="15">
      <t>カクシュ</t>
    </rPh>
    <rPh sb="15" eb="17">
      <t>ガッコウ</t>
    </rPh>
    <rPh sb="19" eb="21">
      <t>キョウイク</t>
    </rPh>
    <rPh sb="21" eb="23">
      <t>ナイヨウ</t>
    </rPh>
    <rPh sb="23" eb="24">
      <t>トウ</t>
    </rPh>
    <rPh sb="25" eb="27">
      <t>ニュウリョク</t>
    </rPh>
    <rPh sb="27" eb="28">
      <t>トウ</t>
    </rPh>
    <phoneticPr fontId="1"/>
  </si>
  <si>
    <t>職業訓練・専修/専門学校の内容等</t>
    <phoneticPr fontId="1"/>
  </si>
  <si>
    <t>科目・内容等</t>
    <rPh sb="0" eb="2">
      <t>カモク</t>
    </rPh>
    <rPh sb="3" eb="5">
      <t>ナイヨウ</t>
    </rPh>
    <rPh sb="5" eb="6">
      <t>トウ</t>
    </rPh>
    <phoneticPr fontId="1"/>
  </si>
  <si>
    <t>退職理由をプルダウンメニューから選択します。</t>
    <rPh sb="0" eb="2">
      <t>タイショク</t>
    </rPh>
    <rPh sb="2" eb="4">
      <t>リユウ</t>
    </rPh>
    <rPh sb="16" eb="18">
      <t>センタク</t>
    </rPh>
    <phoneticPr fontId="1"/>
  </si>
  <si>
    <t>（１）の前の仕事について</t>
    <rPh sb="4" eb="5">
      <t>マエ</t>
    </rPh>
    <rPh sb="6" eb="8">
      <t>シゴト</t>
    </rPh>
    <phoneticPr fontId="1"/>
  </si>
  <si>
    <t>（２）の前の仕事について</t>
    <rPh sb="4" eb="5">
      <t>マエ</t>
    </rPh>
    <rPh sb="6" eb="8">
      <t>シゴト</t>
    </rPh>
    <phoneticPr fontId="1"/>
  </si>
  <si>
    <t>女</t>
  </si>
  <si>
    <t>茨城県日立市●●町１－１－１　▼▼アパート201号室</t>
    <rPh sb="0" eb="3">
      <t>イバラキケン</t>
    </rPh>
    <rPh sb="3" eb="6">
      <t>ヒタチシ</t>
    </rPh>
    <rPh sb="8" eb="9">
      <t>チョウ</t>
    </rPh>
    <rPh sb="24" eb="26">
      <t>ゴウシツ</t>
    </rPh>
    <phoneticPr fontId="1"/>
  </si>
  <si>
    <t>000-0000</t>
    <phoneticPr fontId="1"/>
  </si>
  <si>
    <t>徒歩</t>
  </si>
  <si>
    <t>0294-00-0000</t>
    <phoneticPr fontId="1"/>
  </si>
  <si>
    <t>090-0000-0000</t>
    <phoneticPr fontId="1"/>
  </si>
  <si>
    <t>固定電話と同じ</t>
    <rPh sb="0" eb="2">
      <t>コテイ</t>
    </rPh>
    <rPh sb="2" eb="4">
      <t>デンワ</t>
    </rPh>
    <rPh sb="5" eb="6">
      <t>オナ</t>
    </rPh>
    <phoneticPr fontId="1"/>
  </si>
  <si>
    <t>連絡否・開示否</t>
  </si>
  <si>
    <t>無</t>
  </si>
  <si>
    <t>有</t>
  </si>
  <si>
    <t>大学</t>
  </si>
  <si>
    <t>卒業・修了</t>
  </si>
  <si>
    <t>日商簿記２級</t>
    <rPh sb="0" eb="2">
      <t>ニッショウ</t>
    </rPh>
    <rPh sb="2" eb="4">
      <t>ボキ</t>
    </rPh>
    <rPh sb="5" eb="6">
      <t>キュウ</t>
    </rPh>
    <phoneticPr fontId="1"/>
  </si>
  <si>
    <t>秘書検定２級</t>
    <rPh sb="0" eb="2">
      <t>ヒショ</t>
    </rPh>
    <rPh sb="2" eb="4">
      <t>ケンテイ</t>
    </rPh>
    <rPh sb="5" eb="6">
      <t>キュウ</t>
    </rPh>
    <phoneticPr fontId="1"/>
  </si>
  <si>
    <t>フルタイム</t>
  </si>
  <si>
    <t>希望あり</t>
  </si>
  <si>
    <t>否</t>
  </si>
  <si>
    <t>営業（旅行関係）</t>
    <rPh sb="0" eb="2">
      <t>エイギョウ</t>
    </rPh>
    <rPh sb="3" eb="5">
      <t>リョコウ</t>
    </rPh>
    <rPh sb="5" eb="7">
      <t>カンケイ</t>
    </rPh>
    <phoneticPr fontId="1"/>
  </si>
  <si>
    <t>営業事務</t>
    <rPh sb="0" eb="2">
      <t>エイギョウ</t>
    </rPh>
    <rPh sb="2" eb="4">
      <t>ジム</t>
    </rPh>
    <phoneticPr fontId="1"/>
  </si>
  <si>
    <t>毎週</t>
  </si>
  <si>
    <t>市内</t>
  </si>
  <si>
    <t>（株）☆☆スタッフ</t>
    <rPh sb="1" eb="2">
      <t>カブ</t>
    </rPh>
    <phoneticPr fontId="1"/>
  </si>
  <si>
    <t>派遣</t>
  </si>
  <si>
    <t>既退職</t>
  </si>
  <si>
    <t>契約期間満了</t>
  </si>
  <si>
    <t>月給</t>
  </si>
  <si>
    <t>夜勤の可否</t>
    <rPh sb="0" eb="2">
      <t>ヤキン</t>
    </rPh>
    <rPh sb="3" eb="5">
      <t>カヒ</t>
    </rPh>
    <phoneticPr fontId="1"/>
  </si>
  <si>
    <t>夜勤の可否について、プルダウンメニューから選択します。</t>
    <rPh sb="0" eb="2">
      <t>ヤキン</t>
    </rPh>
    <rPh sb="3" eb="5">
      <t>カヒ</t>
    </rPh>
    <rPh sb="21" eb="23">
      <t>センタク</t>
    </rPh>
    <phoneticPr fontId="1"/>
  </si>
  <si>
    <t>時</t>
    <rPh sb="0" eb="1">
      <t>ジ</t>
    </rPh>
    <phoneticPr fontId="1"/>
  </si>
  <si>
    <t>希望する就業時間について入力します。時間と分は別々に入力します。</t>
    <rPh sb="0" eb="2">
      <t>キボウ</t>
    </rPh>
    <rPh sb="4" eb="6">
      <t>シュウギョウ</t>
    </rPh>
    <rPh sb="6" eb="8">
      <t>ジカン</t>
    </rPh>
    <rPh sb="12" eb="14">
      <t>ニュウリョク</t>
    </rPh>
    <rPh sb="18" eb="20">
      <t>ジカン</t>
    </rPh>
    <rPh sb="21" eb="22">
      <t>フン</t>
    </rPh>
    <rPh sb="23" eb="25">
      <t>ベツベツ</t>
    </rPh>
    <rPh sb="26" eb="28">
      <t>ニュウリョク</t>
    </rPh>
    <phoneticPr fontId="1"/>
  </si>
  <si>
    <t>氏</t>
    <rPh sb="0" eb="1">
      <t>シ</t>
    </rPh>
    <phoneticPr fontId="1"/>
  </si>
  <si>
    <t>名</t>
    <rPh sb="0" eb="1">
      <t>メイ</t>
    </rPh>
    <phoneticPr fontId="1"/>
  </si>
  <si>
    <t>申請日を年、月、日にそれぞれ分けて入力します。年は西暦で入力します。</t>
    <rPh sb="0" eb="2">
      <t>シンセイ</t>
    </rPh>
    <rPh sb="2" eb="3">
      <t>ビ</t>
    </rPh>
    <rPh sb="23" eb="24">
      <t>ネン</t>
    </rPh>
    <rPh sb="25" eb="27">
      <t>セイレキ</t>
    </rPh>
    <rPh sb="28" eb="30">
      <t>ニュウリョク</t>
    </rPh>
    <phoneticPr fontId="1"/>
  </si>
  <si>
    <t>時間</t>
    <rPh sb="0" eb="2">
      <t>ジカン</t>
    </rPh>
    <phoneticPr fontId="1"/>
  </si>
  <si>
    <t>郵便は現住所あてとなります。</t>
    <rPh sb="0" eb="2">
      <t>ユウビン</t>
    </rPh>
    <rPh sb="3" eb="6">
      <t>ゲンジュウショ</t>
    </rPh>
    <phoneticPr fontId="1"/>
  </si>
  <si>
    <t>連絡先について入力します。固定電話・FAXは市外局番から入力し、入力形式は「0000-0000-0000」とします。
固定電話とFAXが同じ番号のときは、「固定電話と同じ」としてもかまいません。
また、それぞれの連絡先について、雇用センター多賀からの連絡及び応募先への開示について、その可否をプルダウンメニューから選択します。なお、連絡及び開示について、それぞれ一つ以上「可」とするようにしてください。</t>
    <rPh sb="0" eb="3">
      <t>レンラクサキ</t>
    </rPh>
    <rPh sb="7" eb="9">
      <t>ニュウリョク</t>
    </rPh>
    <rPh sb="13" eb="15">
      <t>コテイ</t>
    </rPh>
    <rPh sb="15" eb="17">
      <t>デンワ</t>
    </rPh>
    <rPh sb="22" eb="24">
      <t>シガイ</t>
    </rPh>
    <rPh sb="24" eb="26">
      <t>キョクバン</t>
    </rPh>
    <rPh sb="28" eb="30">
      <t>ニュウリョク</t>
    </rPh>
    <rPh sb="32" eb="34">
      <t>ニュウリョク</t>
    </rPh>
    <rPh sb="34" eb="36">
      <t>ケイシキ</t>
    </rPh>
    <rPh sb="59" eb="61">
      <t>コテイ</t>
    </rPh>
    <rPh sb="61" eb="63">
      <t>デンワ</t>
    </rPh>
    <rPh sb="68" eb="69">
      <t>オナ</t>
    </rPh>
    <rPh sb="70" eb="72">
      <t>バンゴウ</t>
    </rPh>
    <rPh sb="78" eb="80">
      <t>コテイ</t>
    </rPh>
    <rPh sb="80" eb="82">
      <t>デンワ</t>
    </rPh>
    <rPh sb="83" eb="84">
      <t>オナ</t>
    </rPh>
    <rPh sb="106" eb="109">
      <t>レンラクサキ</t>
    </rPh>
    <rPh sb="114" eb="116">
      <t>コヨウ</t>
    </rPh>
    <rPh sb="120" eb="122">
      <t>タガ</t>
    </rPh>
    <rPh sb="125" eb="127">
      <t>レンラク</t>
    </rPh>
    <rPh sb="127" eb="128">
      <t>オヨ</t>
    </rPh>
    <rPh sb="129" eb="131">
      <t>オウボ</t>
    </rPh>
    <rPh sb="131" eb="132">
      <t>サキ</t>
    </rPh>
    <rPh sb="134" eb="136">
      <t>カイジ</t>
    </rPh>
    <rPh sb="143" eb="145">
      <t>カヒ</t>
    </rPh>
    <rPh sb="157" eb="159">
      <t>センタク</t>
    </rPh>
    <rPh sb="166" eb="168">
      <t>レンラク</t>
    </rPh>
    <rPh sb="168" eb="169">
      <t>オヨ</t>
    </rPh>
    <rPh sb="170" eb="172">
      <t>カイジ</t>
    </rPh>
    <rPh sb="181" eb="182">
      <t>ヒト</t>
    </rPh>
    <rPh sb="183" eb="185">
      <t>イジョウ</t>
    </rPh>
    <rPh sb="186" eb="187">
      <t>カ</t>
    </rPh>
    <phoneticPr fontId="1"/>
  </si>
  <si>
    <t>明日</t>
    <rPh sb="0" eb="2">
      <t>アシタ</t>
    </rPh>
    <phoneticPr fontId="1"/>
  </si>
  <si>
    <t>勇気</t>
    <rPh sb="0" eb="2">
      <t>ユウキ</t>
    </rPh>
    <phoneticPr fontId="1"/>
  </si>
  <si>
    <t>アシタ</t>
    <phoneticPr fontId="1"/>
  </si>
  <si>
    <t>ユウキ</t>
    <phoneticPr fontId="1"/>
  </si>
  <si>
    <t>母（60代、要介護2）</t>
    <rPh sb="0" eb="1">
      <t>ハハ</t>
    </rPh>
    <rPh sb="4" eb="5">
      <t>ダイ</t>
    </rPh>
    <rPh sb="6" eb="7">
      <t>ヨウ</t>
    </rPh>
    <rPh sb="7" eb="9">
      <t>カイゴ</t>
    </rPh>
    <phoneticPr fontId="1"/>
  </si>
  <si>
    <t>脳梗塞後遺症のため、右手にしびれあり</t>
    <rPh sb="0" eb="3">
      <t>ノウコウソク</t>
    </rPh>
    <rPh sb="3" eb="6">
      <t>コウイショウ</t>
    </rPh>
    <rPh sb="10" eb="12">
      <t>ミギテ</t>
    </rPh>
    <phoneticPr fontId="1"/>
  </si>
  <si>
    <t>商学部</t>
    <rPh sb="0" eb="1">
      <t>ショウ</t>
    </rPh>
    <rPh sb="1" eb="3">
      <t>ガクブ</t>
    </rPh>
    <phoneticPr fontId="1"/>
  </si>
  <si>
    <t>・顧客に直接関われる仕事を希望します。
・営業は未経験なため、研修等指導が充実している会社を希望します。</t>
    <rPh sb="1" eb="3">
      <t>コキャク</t>
    </rPh>
    <rPh sb="4" eb="6">
      <t>チョクセツ</t>
    </rPh>
    <rPh sb="6" eb="7">
      <t>カカ</t>
    </rPh>
    <rPh sb="10" eb="12">
      <t>シゴト</t>
    </rPh>
    <rPh sb="13" eb="15">
      <t>キボウ</t>
    </rPh>
    <rPh sb="21" eb="23">
      <t>エイギョウ</t>
    </rPh>
    <rPh sb="24" eb="27">
      <t>ミケイケン</t>
    </rPh>
    <rPh sb="31" eb="33">
      <t>ケンシュウ</t>
    </rPh>
    <rPh sb="33" eb="34">
      <t>トウ</t>
    </rPh>
    <rPh sb="34" eb="36">
      <t>シドウ</t>
    </rPh>
    <rPh sb="37" eb="39">
      <t>ジュウジツ</t>
    </rPh>
    <rPh sb="43" eb="45">
      <t>カイシャ</t>
    </rPh>
    <rPh sb="46" eb="48">
      <t>キボウ</t>
    </rPh>
    <phoneticPr fontId="1"/>
  </si>
  <si>
    <t>一般事務
・テナント管理に関する事務、営業アシスタント、契約書作成等</t>
    <rPh sb="0" eb="2">
      <t>イッパン</t>
    </rPh>
    <rPh sb="2" eb="4">
      <t>ジム</t>
    </rPh>
    <rPh sb="10" eb="12">
      <t>カンリ</t>
    </rPh>
    <rPh sb="13" eb="14">
      <t>カン</t>
    </rPh>
    <rPh sb="16" eb="18">
      <t>ジム</t>
    </rPh>
    <rPh sb="19" eb="21">
      <t>エイギョウ</t>
    </rPh>
    <rPh sb="28" eb="31">
      <t>ケイヤクショ</t>
    </rPh>
    <rPh sb="31" eb="33">
      <t>サクセイ</t>
    </rPh>
    <rPh sb="33" eb="34">
      <t>トウ</t>
    </rPh>
    <phoneticPr fontId="1"/>
  </si>
  <si>
    <t>ashita〇〇@××.ne.jp</t>
    <phoneticPr fontId="1"/>
  </si>
  <si>
    <t>営業事務
・営業アシスタント、見積書・請求書の作成等</t>
    <rPh sb="0" eb="2">
      <t>エイギョウ</t>
    </rPh>
    <rPh sb="2" eb="4">
      <t>ジム</t>
    </rPh>
    <rPh sb="6" eb="8">
      <t>エイギョウ</t>
    </rPh>
    <rPh sb="15" eb="18">
      <t>ミツモリショ</t>
    </rPh>
    <rPh sb="19" eb="22">
      <t>セイキュウショ</t>
    </rPh>
    <rPh sb="23" eb="25">
      <t>サクセイ</t>
    </rPh>
    <rPh sb="25" eb="26">
      <t>トウ</t>
    </rPh>
    <phoneticPr fontId="1"/>
  </si>
  <si>
    <t>自動車</t>
  </si>
  <si>
    <t>正社員</t>
  </si>
  <si>
    <t>自己都合</t>
  </si>
  <si>
    <t>留意を要する家族の有無をプルダウンメニューから選択します。
留意を要する家族とは、乳幼児や介護を要する者を指します。
「有」のときは、具体的に入力します。</t>
    <rPh sb="0" eb="2">
      <t>リュウイ</t>
    </rPh>
    <rPh sb="3" eb="4">
      <t>ヨウ</t>
    </rPh>
    <rPh sb="6" eb="8">
      <t>カゾク</t>
    </rPh>
    <rPh sb="9" eb="11">
      <t>ウム</t>
    </rPh>
    <rPh sb="23" eb="25">
      <t>センタク</t>
    </rPh>
    <rPh sb="30" eb="32">
      <t>リュウイ</t>
    </rPh>
    <rPh sb="33" eb="34">
      <t>ヨウ</t>
    </rPh>
    <rPh sb="36" eb="38">
      <t>カゾク</t>
    </rPh>
    <rPh sb="41" eb="44">
      <t>ニュウヨウジ</t>
    </rPh>
    <rPh sb="45" eb="47">
      <t>カイゴ</t>
    </rPh>
    <rPh sb="48" eb="49">
      <t>ヨウ</t>
    </rPh>
    <rPh sb="51" eb="52">
      <t>モノ</t>
    </rPh>
    <rPh sb="53" eb="54">
      <t>サ</t>
    </rPh>
    <rPh sb="60" eb="61">
      <t>ユウ</t>
    </rPh>
    <rPh sb="67" eb="70">
      <t>グタイテキ</t>
    </rPh>
    <rPh sb="71" eb="73">
      <t>ニュウリョク</t>
    </rPh>
    <phoneticPr fontId="1"/>
  </si>
  <si>
    <t>市役所前</t>
    <rPh sb="0" eb="3">
      <t>シヤクショ</t>
    </rPh>
    <rPh sb="3" eb="4">
      <t>マエ</t>
    </rPh>
    <phoneticPr fontId="1"/>
  </si>
  <si>
    <t>バス停(BRT)</t>
  </si>
  <si>
    <t>申請者の現住所を入力します。転居が予定されている場合で、転居先が確定しているときは、かっこ書きで転居先を入力します。</t>
    <rPh sb="0" eb="3">
      <t>シンセイシャ</t>
    </rPh>
    <rPh sb="4" eb="7">
      <t>ゲンジュウショ</t>
    </rPh>
    <rPh sb="8" eb="10">
      <t>ニュウリョク</t>
    </rPh>
    <rPh sb="14" eb="16">
      <t>テンキョ</t>
    </rPh>
    <rPh sb="17" eb="19">
      <t>ヨテイ</t>
    </rPh>
    <rPh sb="24" eb="26">
      <t>バアイ</t>
    </rPh>
    <rPh sb="28" eb="30">
      <t>テンキョ</t>
    </rPh>
    <rPh sb="30" eb="31">
      <t>サキ</t>
    </rPh>
    <rPh sb="32" eb="34">
      <t>カクテイ</t>
    </rPh>
    <rPh sb="45" eb="46">
      <t>ガ</t>
    </rPh>
    <rPh sb="48" eb="50">
      <t>テンキョ</t>
    </rPh>
    <rPh sb="50" eb="51">
      <t>サキ</t>
    </rPh>
    <rPh sb="52" eb="54">
      <t>ニュウリョク</t>
    </rPh>
    <phoneticPr fontId="1"/>
  </si>
  <si>
    <t>職歴</t>
    <rPh sb="0" eb="2">
      <t>ショクレキ</t>
    </rPh>
    <phoneticPr fontId="1"/>
  </si>
  <si>
    <t>申請者の氏名を入力します。戸籍上の氏名を原則とします。</t>
    <rPh sb="0" eb="3">
      <t>シンセイシャ</t>
    </rPh>
    <rPh sb="4" eb="6">
      <t>シメイ</t>
    </rPh>
    <rPh sb="7" eb="9">
      <t>ニュウリョク</t>
    </rPh>
    <rPh sb="13" eb="16">
      <t>コセキジョウ</t>
    </rPh>
    <rPh sb="17" eb="19">
      <t>シメイ</t>
    </rPh>
    <rPh sb="20" eb="22">
      <t>ゲンソク</t>
    </rPh>
    <phoneticPr fontId="1"/>
  </si>
  <si>
    <t>「希望あり」のとき、曜日別に休日としたい日に「〇」をプルダウンメニューから選択します。</t>
    <rPh sb="1" eb="3">
      <t>キボウ</t>
    </rPh>
    <rPh sb="10" eb="12">
      <t>ヨウビ</t>
    </rPh>
    <rPh sb="12" eb="13">
      <t>ベツ</t>
    </rPh>
    <rPh sb="14" eb="16">
      <t>キュウジツ</t>
    </rPh>
    <rPh sb="20" eb="21">
      <t>ヒ</t>
    </rPh>
    <rPh sb="37" eb="39">
      <t>センタク</t>
    </rPh>
    <phoneticPr fontId="1"/>
  </si>
  <si>
    <r>
      <t>申請者の現住所を入力します。</t>
    </r>
    <r>
      <rPr>
        <sz val="11"/>
        <rFont val="ＭＳ Ｐゴシック"/>
        <family val="3"/>
        <charset val="128"/>
        <scheme val="minor"/>
      </rPr>
      <t>転居が予定されている場合で、転居先が確定しているときは、かっこ書きで転居先を入力します。</t>
    </r>
    <rPh sb="0" eb="3">
      <t>シンセイシャ</t>
    </rPh>
    <rPh sb="4" eb="7">
      <t>ゲンジュウショ</t>
    </rPh>
    <rPh sb="8" eb="10">
      <t>ニュウリョク</t>
    </rPh>
    <rPh sb="14" eb="16">
      <t>テンキョ</t>
    </rPh>
    <rPh sb="17" eb="19">
      <t>ヨテイ</t>
    </rPh>
    <rPh sb="24" eb="26">
      <t>バアイ</t>
    </rPh>
    <rPh sb="28" eb="30">
      <t>テンキョ</t>
    </rPh>
    <rPh sb="30" eb="31">
      <t>サキ</t>
    </rPh>
    <rPh sb="32" eb="34">
      <t>カクテイ</t>
    </rPh>
    <rPh sb="45" eb="46">
      <t>ガ</t>
    </rPh>
    <rPh sb="48" eb="50">
      <t>テンキョ</t>
    </rPh>
    <rPh sb="50" eb="51">
      <t>サキ</t>
    </rPh>
    <rPh sb="52" eb="54">
      <t>ニュウリョク</t>
    </rPh>
    <phoneticPr fontId="1"/>
  </si>
  <si>
    <r>
      <t>身体上</t>
    </r>
    <r>
      <rPr>
        <sz val="11"/>
        <rFont val="ＭＳ Ｐゴシック"/>
        <family val="3"/>
        <charset val="128"/>
        <scheme val="minor"/>
      </rPr>
      <t>注意する点（疾病や障害等）の有無について、プルダウンメニューから選択します。
「有」のときは、具体的に入力します。</t>
    </r>
    <rPh sb="0" eb="2">
      <t>シンタイ</t>
    </rPh>
    <rPh sb="2" eb="3">
      <t>ジョウ</t>
    </rPh>
    <rPh sb="3" eb="5">
      <t>チュウイ</t>
    </rPh>
    <rPh sb="7" eb="8">
      <t>テン</t>
    </rPh>
    <rPh sb="9" eb="11">
      <t>シッペイ</t>
    </rPh>
    <rPh sb="12" eb="14">
      <t>ショウガイ</t>
    </rPh>
    <rPh sb="14" eb="15">
      <t>トウ</t>
    </rPh>
    <rPh sb="17" eb="19">
      <t>ウム</t>
    </rPh>
    <rPh sb="35" eb="37">
      <t>センタク</t>
    </rPh>
    <rPh sb="43" eb="44">
      <t>アリ</t>
    </rPh>
    <rPh sb="50" eb="53">
      <t>グタイテキ</t>
    </rPh>
    <rPh sb="54" eb="56">
      <t>ニュウリョク</t>
    </rPh>
    <phoneticPr fontId="1"/>
  </si>
  <si>
    <r>
      <t xml:space="preserve">職業訓練や専修/専門学校、各種学校での教育内容等を入力等します。
</t>
    </r>
    <r>
      <rPr>
        <sz val="11"/>
        <rFont val="ＭＳ Ｐゴシック"/>
        <family val="3"/>
        <charset val="128"/>
        <scheme val="minor"/>
      </rPr>
      <t>専修/専門学校の内容について、学歴欄で記載した場合には、この欄での入力等は不要とします。</t>
    </r>
    <rPh sb="0" eb="2">
      <t>ショクギョウ</t>
    </rPh>
    <rPh sb="2" eb="4">
      <t>クンレン</t>
    </rPh>
    <rPh sb="5" eb="7">
      <t>センシュウ</t>
    </rPh>
    <rPh sb="8" eb="10">
      <t>センモン</t>
    </rPh>
    <rPh sb="10" eb="12">
      <t>ガッコウ</t>
    </rPh>
    <rPh sb="13" eb="15">
      <t>カクシュ</t>
    </rPh>
    <rPh sb="15" eb="17">
      <t>ガッコウ</t>
    </rPh>
    <rPh sb="19" eb="21">
      <t>キョウイク</t>
    </rPh>
    <rPh sb="21" eb="23">
      <t>ナイヨウ</t>
    </rPh>
    <rPh sb="23" eb="24">
      <t>トウ</t>
    </rPh>
    <rPh sb="25" eb="27">
      <t>ニュウリョク</t>
    </rPh>
    <rPh sb="27" eb="28">
      <t>トウ</t>
    </rPh>
    <rPh sb="33" eb="35">
      <t>センシュウ</t>
    </rPh>
    <rPh sb="36" eb="38">
      <t>センモン</t>
    </rPh>
    <rPh sb="38" eb="40">
      <t>ガッコウ</t>
    </rPh>
    <rPh sb="41" eb="43">
      <t>ナイヨウ</t>
    </rPh>
    <rPh sb="48" eb="50">
      <t>ガクレキ</t>
    </rPh>
    <rPh sb="50" eb="51">
      <t>ラン</t>
    </rPh>
    <rPh sb="52" eb="54">
      <t>キサイ</t>
    </rPh>
    <rPh sb="56" eb="58">
      <t>バアイ</t>
    </rPh>
    <rPh sb="63" eb="64">
      <t>ラン</t>
    </rPh>
    <rPh sb="66" eb="68">
      <t>ニュウリョク</t>
    </rPh>
    <rPh sb="68" eb="69">
      <t>トウ</t>
    </rPh>
    <rPh sb="70" eb="72">
      <t>フヨウ</t>
    </rPh>
    <phoneticPr fontId="1"/>
  </si>
  <si>
    <t>ご自身のPCスキルについて、プルダウンメニューから該当する段階（スキルレベル）を選択します。</t>
    <rPh sb="1" eb="3">
      <t>ジシン</t>
    </rPh>
    <rPh sb="25" eb="27">
      <t>ガイトウ</t>
    </rPh>
    <rPh sb="29" eb="31">
      <t>ダンカイ</t>
    </rPh>
    <rPh sb="40" eb="42">
      <t>センタク</t>
    </rPh>
    <phoneticPr fontId="1"/>
  </si>
  <si>
    <r>
      <t>希望する就業時間について、</t>
    </r>
    <r>
      <rPr>
        <sz val="11"/>
        <rFont val="ＭＳ Ｐゴシック"/>
        <family val="3"/>
        <charset val="128"/>
        <scheme val="minor"/>
      </rPr>
      <t>24時間表記で入力します。時間と分は別々に入力します。</t>
    </r>
    <rPh sb="0" eb="2">
      <t>キボウ</t>
    </rPh>
    <rPh sb="4" eb="6">
      <t>シュウギョウ</t>
    </rPh>
    <rPh sb="6" eb="8">
      <t>ジカン</t>
    </rPh>
    <rPh sb="15" eb="17">
      <t>ジカン</t>
    </rPh>
    <rPh sb="17" eb="19">
      <t>ヒョウキ</t>
    </rPh>
    <rPh sb="20" eb="22">
      <t>ニュウリョク</t>
    </rPh>
    <rPh sb="26" eb="28">
      <t>ジカン</t>
    </rPh>
    <rPh sb="29" eb="30">
      <t>フン</t>
    </rPh>
    <rPh sb="31" eb="33">
      <t>ベツベツ</t>
    </rPh>
    <rPh sb="34" eb="36">
      <t>ニュウリョク</t>
    </rPh>
    <phoneticPr fontId="1"/>
  </si>
  <si>
    <t>休日の希望の有無について、プルダウンメニューから選択します。</t>
    <rPh sb="0" eb="2">
      <t>キュウジツ</t>
    </rPh>
    <rPh sb="3" eb="5">
      <t>キボウ</t>
    </rPh>
    <rPh sb="6" eb="8">
      <t>ウム</t>
    </rPh>
    <rPh sb="24" eb="26">
      <t>センタク</t>
    </rPh>
    <phoneticPr fontId="1"/>
  </si>
  <si>
    <r>
      <t>「希望あり」のとき、曜日別に休日とした</t>
    </r>
    <r>
      <rPr>
        <sz val="11"/>
        <rFont val="ＭＳ Ｐゴシック"/>
        <family val="3"/>
        <charset val="128"/>
        <scheme val="minor"/>
      </rPr>
      <t>い日に「〇」をプルダウンメニューから選択します。</t>
    </r>
    <rPh sb="1" eb="3">
      <t>キボウ</t>
    </rPh>
    <rPh sb="10" eb="12">
      <t>ヨウビ</t>
    </rPh>
    <rPh sb="12" eb="13">
      <t>ベツ</t>
    </rPh>
    <rPh sb="14" eb="16">
      <t>キュウジツ</t>
    </rPh>
    <rPh sb="20" eb="21">
      <t>ヒ</t>
    </rPh>
    <rPh sb="37" eb="39">
      <t>センタク</t>
    </rPh>
    <phoneticPr fontId="1"/>
  </si>
  <si>
    <t>連絡・開示の可否</t>
    <rPh sb="0" eb="2">
      <t>レンラク</t>
    </rPh>
    <rPh sb="3" eb="5">
      <t>カイジ</t>
    </rPh>
    <rPh sb="6" eb="8">
      <t>カヒ</t>
    </rPh>
    <phoneticPr fontId="1"/>
  </si>
  <si>
    <t>Word/Excelでの作業可</t>
  </si>
  <si>
    <t>免許の条件</t>
    <rPh sb="0" eb="2">
      <t>メンキョ</t>
    </rPh>
    <rPh sb="3" eb="5">
      <t>ジョウケン</t>
    </rPh>
    <phoneticPr fontId="1"/>
  </si>
  <si>
    <t>〇派遣と請負
派遣とは、派遣会社が派遣先に労働者を派遣し、労働者は派遣先で就労する形態です。一方請負は、注文主の求めに応じて受注者（請負企業）が労働者を注文主の指定する場所で就労させることです。
派遣は派遣先の仕事をすることになりますが、請負は請負企業が請け負う仕事をすることになります。</t>
    <rPh sb="1" eb="3">
      <t>ハケン</t>
    </rPh>
    <rPh sb="4" eb="6">
      <t>ウケオイ</t>
    </rPh>
    <rPh sb="7" eb="9">
      <t>ハケン</t>
    </rPh>
    <rPh sb="12" eb="14">
      <t>ハケン</t>
    </rPh>
    <rPh sb="14" eb="16">
      <t>ガイシャ</t>
    </rPh>
    <rPh sb="17" eb="19">
      <t>ハケン</t>
    </rPh>
    <rPh sb="19" eb="20">
      <t>サキ</t>
    </rPh>
    <rPh sb="21" eb="24">
      <t>ロウドウシャ</t>
    </rPh>
    <rPh sb="25" eb="27">
      <t>ハケン</t>
    </rPh>
    <rPh sb="29" eb="32">
      <t>ロウドウシャ</t>
    </rPh>
    <rPh sb="33" eb="35">
      <t>ハケン</t>
    </rPh>
    <rPh sb="35" eb="36">
      <t>サキ</t>
    </rPh>
    <rPh sb="37" eb="39">
      <t>シュウロウ</t>
    </rPh>
    <rPh sb="41" eb="43">
      <t>ケイタイ</t>
    </rPh>
    <rPh sb="46" eb="48">
      <t>イッポウ</t>
    </rPh>
    <rPh sb="48" eb="50">
      <t>ウケオイ</t>
    </rPh>
    <rPh sb="52" eb="55">
      <t>チュウモンヌシ</t>
    </rPh>
    <rPh sb="56" eb="57">
      <t>モト</t>
    </rPh>
    <rPh sb="59" eb="60">
      <t>オウ</t>
    </rPh>
    <rPh sb="62" eb="65">
      <t>ジュチュウシャ</t>
    </rPh>
    <rPh sb="66" eb="68">
      <t>ウケオイ</t>
    </rPh>
    <rPh sb="68" eb="70">
      <t>キギョウ</t>
    </rPh>
    <rPh sb="72" eb="75">
      <t>ロウドウシャ</t>
    </rPh>
    <rPh sb="76" eb="79">
      <t>チュウモンヌシ</t>
    </rPh>
    <rPh sb="80" eb="82">
      <t>シテイ</t>
    </rPh>
    <rPh sb="84" eb="86">
      <t>バショ</t>
    </rPh>
    <rPh sb="87" eb="89">
      <t>シュウロウ</t>
    </rPh>
    <rPh sb="98" eb="100">
      <t>ハケン</t>
    </rPh>
    <rPh sb="101" eb="103">
      <t>ハケン</t>
    </rPh>
    <rPh sb="103" eb="104">
      <t>サキ</t>
    </rPh>
    <rPh sb="105" eb="107">
      <t>シゴト</t>
    </rPh>
    <rPh sb="119" eb="121">
      <t>ウケオイ</t>
    </rPh>
    <rPh sb="122" eb="124">
      <t>ウケオイ</t>
    </rPh>
    <rPh sb="124" eb="126">
      <t>キギョウ</t>
    </rPh>
    <rPh sb="127" eb="128">
      <t>ウ</t>
    </rPh>
    <rPh sb="129" eb="130">
      <t>オ</t>
    </rPh>
    <rPh sb="131" eb="133">
      <t>シゴト</t>
    </rPh>
    <phoneticPr fontId="1"/>
  </si>
  <si>
    <r>
      <t xml:space="preserve">ご自身が所持する免許及び資格を入力します。運転免許については、別枠を用意してあるので、運転免許以外を入力します。
免許・資格に等級がある場合には、等級も入力します。
</t>
    </r>
    <r>
      <rPr>
        <sz val="11"/>
        <rFont val="ＭＳ Ｐゴシック"/>
        <family val="3"/>
        <charset val="128"/>
        <scheme val="minor"/>
      </rPr>
      <t xml:space="preserve">（例：英語検定→英語検定2級、危険物取扱者→危険物取扱者乙種第4類（又は危険物取扱者乙4類））
複数の免許・資格がある方は、免許・資格ごとに「、」で区切ります。
</t>
    </r>
    <rPh sb="1" eb="3">
      <t>ジシン</t>
    </rPh>
    <rPh sb="4" eb="6">
      <t>ショジ</t>
    </rPh>
    <rPh sb="8" eb="10">
      <t>メンキョ</t>
    </rPh>
    <rPh sb="10" eb="11">
      <t>オヨ</t>
    </rPh>
    <rPh sb="12" eb="14">
      <t>シカク</t>
    </rPh>
    <rPh sb="15" eb="17">
      <t>ニュウリョク</t>
    </rPh>
    <rPh sb="21" eb="23">
      <t>ウンテン</t>
    </rPh>
    <rPh sb="23" eb="25">
      <t>メンキョ</t>
    </rPh>
    <rPh sb="31" eb="33">
      <t>ベツワク</t>
    </rPh>
    <rPh sb="34" eb="36">
      <t>ヨウイ</t>
    </rPh>
    <rPh sb="43" eb="45">
      <t>ウンテン</t>
    </rPh>
    <rPh sb="45" eb="47">
      <t>メンキョ</t>
    </rPh>
    <rPh sb="47" eb="49">
      <t>イガイ</t>
    </rPh>
    <rPh sb="50" eb="52">
      <t>ニュウリョク</t>
    </rPh>
    <rPh sb="57" eb="59">
      <t>メンキョ</t>
    </rPh>
    <rPh sb="60" eb="62">
      <t>シカク</t>
    </rPh>
    <rPh sb="63" eb="65">
      <t>トウキュウ</t>
    </rPh>
    <rPh sb="68" eb="70">
      <t>バアイ</t>
    </rPh>
    <rPh sb="73" eb="75">
      <t>トウキュウ</t>
    </rPh>
    <rPh sb="76" eb="78">
      <t>ニュウリョク</t>
    </rPh>
    <rPh sb="84" eb="85">
      <t>レイ</t>
    </rPh>
    <rPh sb="86" eb="88">
      <t>エイゴ</t>
    </rPh>
    <rPh sb="88" eb="90">
      <t>ケンテイ</t>
    </rPh>
    <rPh sb="91" eb="93">
      <t>エイゴ</t>
    </rPh>
    <rPh sb="93" eb="95">
      <t>ケンテイ</t>
    </rPh>
    <rPh sb="96" eb="97">
      <t>キュウ</t>
    </rPh>
    <rPh sb="98" eb="101">
      <t>キケンブツ</t>
    </rPh>
    <rPh sb="101" eb="103">
      <t>トリアツカイ</t>
    </rPh>
    <rPh sb="103" eb="104">
      <t>シャ</t>
    </rPh>
    <rPh sb="105" eb="108">
      <t>キケンブツ</t>
    </rPh>
    <rPh sb="108" eb="110">
      <t>トリアツカイ</t>
    </rPh>
    <rPh sb="110" eb="111">
      <t>シャ</t>
    </rPh>
    <rPh sb="112" eb="113">
      <t>シュ</t>
    </rPh>
    <rPh sb="113" eb="114">
      <t>ダイ</t>
    </rPh>
    <rPh sb="115" eb="116">
      <t>ルイ</t>
    </rPh>
    <rPh sb="117" eb="118">
      <t>マタ</t>
    </rPh>
    <rPh sb="119" eb="122">
      <t>キケンブツ</t>
    </rPh>
    <rPh sb="122" eb="124">
      <t>トリアツカイ</t>
    </rPh>
    <rPh sb="124" eb="125">
      <t>シャ</t>
    </rPh>
    <rPh sb="125" eb="126">
      <t>オツ</t>
    </rPh>
    <rPh sb="127" eb="128">
      <t>ルイ</t>
    </rPh>
    <rPh sb="131" eb="133">
      <t>フクスウ</t>
    </rPh>
    <rPh sb="134" eb="136">
      <t>メンキョ</t>
    </rPh>
    <rPh sb="137" eb="139">
      <t>シカク</t>
    </rPh>
    <rPh sb="142" eb="143">
      <t>カタ</t>
    </rPh>
    <rPh sb="145" eb="147">
      <t>メンキョ</t>
    </rPh>
    <rPh sb="148" eb="150">
      <t>シカク</t>
    </rPh>
    <rPh sb="157" eb="159">
      <t>クギ</t>
    </rPh>
    <phoneticPr fontId="1"/>
  </si>
  <si>
    <t>免許の条件</t>
    <rPh sb="0" eb="2">
      <t>メンキョ</t>
    </rPh>
    <rPh sb="3" eb="5">
      <t>ジョウケン</t>
    </rPh>
    <phoneticPr fontId="1"/>
  </si>
  <si>
    <t>運転免許の有無をプルダウンメニューから選択します。運転免許をお持ちであれば、その区分と種類、免許の条件のうちAT限定か否かをプルダウンメニューから選択します。区分については、最上位（大型＞中型＞準中型＞普通とします）のものを一つ選択します。種類は二種免許をお持ちの場合のみ選択します。</t>
    <rPh sb="5" eb="7">
      <t>ウム</t>
    </rPh>
    <rPh sb="19" eb="21">
      <t>センタク</t>
    </rPh>
    <rPh sb="25" eb="27">
      <t>ウンテン</t>
    </rPh>
    <rPh sb="27" eb="29">
      <t>メンキョ</t>
    </rPh>
    <rPh sb="31" eb="32">
      <t>モ</t>
    </rPh>
    <rPh sb="46" eb="48">
      <t>メンキョ</t>
    </rPh>
    <rPh sb="49" eb="51">
      <t>ジョウケン</t>
    </rPh>
    <rPh sb="56" eb="58">
      <t>ゲンテイ</t>
    </rPh>
    <rPh sb="59" eb="60">
      <t>イナ</t>
    </rPh>
    <phoneticPr fontId="1"/>
  </si>
  <si>
    <t>AT限定</t>
  </si>
  <si>
    <t>中型(8t限定)</t>
  </si>
  <si>
    <t>生活保護</t>
    <rPh sb="0" eb="2">
      <t>セイカツ</t>
    </rPh>
    <rPh sb="2" eb="4">
      <t>ホゴ</t>
    </rPh>
    <phoneticPr fontId="1"/>
  </si>
  <si>
    <t>療育手帳</t>
    <rPh sb="0" eb="2">
      <t>リョウイク</t>
    </rPh>
    <rPh sb="2" eb="4">
      <t>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</si>
  <si>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</si>
  <si>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制度利用の有無
（利用/所持中のものに〇）</t>
    <rPh sb="0" eb="2">
      <t>セイド</t>
    </rPh>
    <rPh sb="2" eb="4">
      <t>リヨウ</t>
    </rPh>
    <rPh sb="5" eb="7">
      <t>ウム</t>
    </rPh>
    <rPh sb="9" eb="11">
      <t>リヨウ</t>
    </rPh>
    <rPh sb="12" eb="14">
      <t>ショジ</t>
    </rPh>
    <rPh sb="14" eb="15">
      <t>チュウ</t>
    </rPh>
    <phoneticPr fontId="1"/>
  </si>
  <si>
    <t>身体障害者
手帳</t>
    <rPh sb="0" eb="2">
      <t>シンタイ</t>
    </rPh>
    <rPh sb="2" eb="4">
      <t>ショウガイ</t>
    </rPh>
    <rPh sb="4" eb="5">
      <t>シャ</t>
    </rPh>
    <rPh sb="6" eb="8">
      <t>テチョウ</t>
    </rPh>
    <phoneticPr fontId="1"/>
  </si>
  <si>
    <t>困窮者自立
支援制度</t>
    <rPh sb="0" eb="1">
      <t>コン</t>
    </rPh>
    <rPh sb="1" eb="2">
      <t>キュウ</t>
    </rPh>
    <rPh sb="2" eb="3">
      <t>シャ</t>
    </rPh>
    <rPh sb="3" eb="5">
      <t>ジリツ</t>
    </rPh>
    <rPh sb="6" eb="8">
      <t>シエン</t>
    </rPh>
    <rPh sb="8" eb="10">
      <t>セイド</t>
    </rPh>
    <phoneticPr fontId="1"/>
  </si>
  <si>
    <t>つなぐハローワークひたち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</si>
</sst>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5" tint="0.59996337778862885"/>
        <bgColor indexed="64"/>
      </patternFill>
    </fill>
    <fill>
      <patternFill patternType="solid">
        <fgColor theme="6" tint="0.39994506668294322"/>
        <bgColor indexed="64"/>
      </patternFill>
    </fill>
    <fill>
      <patternFill patternType="solid">
        <fgColor theme="4" tint="0.59999389629810485"/>
        <bgColor indexed="64"/>
      </patternFill>
    </fill>
  </fills>
  <borders count="105">
    <border>
      <left/>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double">
        <color auto="1"/>
      </top>
      <bottom/>
      <diagonal/>
    </border>
    <border>
      <left/>
      <right/>
      <top/>
      <bottom style="double">
        <color auto="1"/>
      </bottom>
      <diagonal/>
    </border>
    <border diagonalUp="1">
      <left style="thin">
        <color auto="1"/>
      </left>
      <right style="medium">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hair">
        <color auto="1"/>
      </top>
      <bottom style="thin">
        <color auto="1"/>
      </bottom>
      <diagonal/>
    </border>
    <border>
      <left/>
      <right/>
      <top/>
      <bottom style="medium">
        <color auto="1"/>
      </bottom>
      <diagonal/>
    </border>
    <border diagonalUp="1">
      <left style="thin">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auto="1"/>
      </top>
      <bottom style="thin">
        <color auto="1"/>
      </bottom>
      <diagonal style="thin">
        <color auto="1"/>
      </diagonal>
    </border>
    <border>
      <left style="medium">
        <color theme="3" tint="-0.24994659260841701"/>
      </left>
      <right style="thin">
        <color auto="1"/>
      </right>
      <top style="medium">
        <color theme="3" tint="-0.24994659260841701"/>
      </top>
      <bottom/>
      <diagonal/>
    </border>
    <border>
      <left style="thin">
        <color auto="1"/>
      </left>
      <right style="thin">
        <color auto="1"/>
      </right>
      <top style="medium">
        <color theme="3" tint="-0.24994659260841701"/>
      </top>
      <bottom style="thin">
        <color auto="1"/>
      </bottom>
      <diagonal/>
    </border>
    <border>
      <left/>
      <right/>
      <top style="medium">
        <color theme="3" tint="-0.24994659260841701"/>
      </top>
      <bottom style="thin">
        <color auto="1"/>
      </bottom>
      <diagonal/>
    </border>
    <border>
      <left/>
      <right style="thin">
        <color auto="1"/>
      </right>
      <top style="medium">
        <color theme="3" tint="-0.24994659260841701"/>
      </top>
      <bottom style="thin">
        <color auto="1"/>
      </bottom>
      <diagonal/>
    </border>
    <border>
      <left/>
      <right style="medium">
        <color theme="3" tint="-0.24994659260841701"/>
      </right>
      <top style="medium">
        <color theme="3" tint="-0.24994659260841701"/>
      </top>
      <bottom style="thin">
        <color auto="1"/>
      </bottom>
      <diagonal/>
    </border>
    <border>
      <left style="medium">
        <color theme="3" tint="-0.24994659260841701"/>
      </left>
      <right/>
      <top/>
      <bottom style="thin">
        <color auto="1"/>
      </bottom>
      <diagonal/>
    </border>
    <border>
      <left/>
      <right style="medium">
        <color theme="3" tint="-0.24994659260841701"/>
      </right>
      <top style="thin">
        <color auto="1"/>
      </top>
      <bottom style="thin">
        <color auto="1"/>
      </bottom>
      <diagonal/>
    </border>
    <border>
      <left style="medium">
        <color theme="3" tint="-0.24994659260841701"/>
      </left>
      <right style="thin">
        <color auto="1"/>
      </right>
      <top style="thin">
        <color auto="1"/>
      </top>
      <bottom style="thin">
        <color auto="1"/>
      </bottom>
      <diagonal/>
    </border>
    <border>
      <left style="hair">
        <color auto="1"/>
      </left>
      <right style="medium">
        <color theme="3" tint="-0.24994659260841701"/>
      </right>
      <top style="thin">
        <color auto="1"/>
      </top>
      <bottom style="thin">
        <color auto="1"/>
      </bottom>
      <diagonal/>
    </border>
    <border>
      <left style="hair">
        <color auto="1"/>
      </left>
      <right style="medium">
        <color theme="3" tint="-0.24994659260841701"/>
      </right>
      <top style="hair">
        <color auto="1"/>
      </top>
      <bottom style="thin">
        <color auto="1"/>
      </bottom>
      <diagonal/>
    </border>
    <border>
      <left style="medium">
        <color theme="3" tint="-0.24994659260841701"/>
      </left>
      <right style="thin">
        <color auto="1"/>
      </right>
      <top style="thin">
        <color auto="1"/>
      </top>
      <bottom/>
      <diagonal/>
    </border>
    <border diagonalUp="1">
      <left/>
      <right style="medium">
        <color theme="3" tint="-0.24994659260841701"/>
      </right>
      <top style="thin">
        <color auto="1"/>
      </top>
      <bottom style="thin">
        <color auto="1"/>
      </bottom>
      <diagonal style="thin">
        <color auto="1"/>
      </diagonal>
    </border>
    <border>
      <left style="medium">
        <color theme="3" tint="-0.24994659260841701"/>
      </left>
      <right/>
      <top style="thin">
        <color auto="1"/>
      </top>
      <bottom style="thin">
        <color auto="1"/>
      </bottom>
      <diagonal/>
    </border>
    <border>
      <left style="medium">
        <color theme="3" tint="-0.24994659260841701"/>
      </left>
      <right style="thin">
        <color auto="1"/>
      </right>
      <top/>
      <bottom style="thin">
        <color auto="1"/>
      </bottom>
      <diagonal/>
    </border>
    <border>
      <left style="medium">
        <color theme="3" tint="-0.24994659260841701"/>
      </left>
      <right style="thin">
        <color auto="1"/>
      </right>
      <top/>
      <bottom/>
      <diagonal/>
    </border>
    <border>
      <left style="medium">
        <color theme="3" tint="-0.24994659260841701"/>
      </left>
      <right style="thin">
        <color auto="1"/>
      </right>
      <top style="thin">
        <color auto="1"/>
      </top>
      <bottom style="medium">
        <color theme="3" tint="-0.24994659260841701"/>
      </bottom>
      <diagonal/>
    </border>
    <border>
      <left style="thin">
        <color auto="1"/>
      </left>
      <right style="thin">
        <color auto="1"/>
      </right>
      <top style="thin">
        <color auto="1"/>
      </top>
      <bottom style="medium">
        <color theme="3" tint="-0.24994659260841701"/>
      </bottom>
      <diagonal/>
    </border>
    <border>
      <left/>
      <right/>
      <top style="thin">
        <color auto="1"/>
      </top>
      <bottom style="medium">
        <color theme="3" tint="-0.24994659260841701"/>
      </bottom>
      <diagonal/>
    </border>
    <border>
      <left style="medium">
        <color rgb="FFC00000"/>
      </left>
      <right style="thin">
        <color auto="1"/>
      </right>
      <top style="thin">
        <color auto="1"/>
      </top>
      <bottom/>
      <diagonal/>
    </border>
    <border>
      <left/>
      <right style="medium">
        <color rgb="FFC00000"/>
      </right>
      <top style="thin">
        <color auto="1"/>
      </top>
      <bottom style="thin">
        <color auto="1"/>
      </bottom>
      <diagonal/>
    </border>
    <border>
      <left style="medium">
        <color rgb="FFC00000"/>
      </left>
      <right style="thin">
        <color auto="1"/>
      </right>
      <top/>
      <bottom/>
      <diagonal/>
    </border>
    <border>
      <left style="thin">
        <color auto="1"/>
      </left>
      <right style="medium">
        <color rgb="FFC00000"/>
      </right>
      <top style="thin">
        <color auto="1"/>
      </top>
      <bottom/>
      <diagonal/>
    </border>
    <border>
      <left style="thin">
        <color auto="1"/>
      </left>
      <right style="medium">
        <color rgb="FFC00000"/>
      </right>
      <top/>
      <bottom style="thin">
        <color auto="1"/>
      </bottom>
      <diagonal/>
    </border>
    <border>
      <left style="medium">
        <color rgb="FFC00000"/>
      </left>
      <right style="thin">
        <color auto="1"/>
      </right>
      <top style="thin">
        <color auto="1"/>
      </top>
      <bottom style="thin">
        <color auto="1"/>
      </bottom>
      <diagonal/>
    </border>
    <border diagonalUp="1">
      <left/>
      <right style="medium">
        <color rgb="FFC00000"/>
      </right>
      <top style="thin">
        <color auto="1"/>
      </top>
      <bottom style="thin">
        <color auto="1"/>
      </bottom>
      <diagonal style="thin">
        <color auto="1"/>
      </diagonal>
    </border>
    <border>
      <left style="medium">
        <color rgb="FFC00000"/>
      </left>
      <right style="thin">
        <color auto="1"/>
      </right>
      <top/>
      <bottom style="thin">
        <color auto="1"/>
      </bottom>
      <diagonal/>
    </border>
    <border>
      <left/>
      <right style="medium">
        <color rgb="FFC00000"/>
      </right>
      <top style="thin">
        <color auto="1"/>
      </top>
      <bottom/>
      <diagonal/>
    </border>
    <border>
      <left style="thin">
        <color auto="1"/>
      </left>
      <right style="medium">
        <color rgb="FFC00000"/>
      </right>
      <top style="thin">
        <color auto="1"/>
      </top>
      <bottom style="thin">
        <color auto="1"/>
      </bottom>
      <diagonal/>
    </border>
    <border diagonalUp="1">
      <left style="thin">
        <color auto="1"/>
      </left>
      <right style="medium">
        <color rgb="FFC00000"/>
      </right>
      <top style="thin">
        <color auto="1"/>
      </top>
      <bottom style="thin">
        <color auto="1"/>
      </bottom>
      <diagonal style="thin">
        <color auto="1"/>
      </diagonal>
    </border>
    <border>
      <left style="medium">
        <color rgb="FFC00000"/>
      </left>
      <right style="thin">
        <color auto="1"/>
      </right>
      <top/>
      <bottom style="medium">
        <color rgb="FFC00000"/>
      </bottom>
      <diagonal/>
    </border>
    <border>
      <left style="thin">
        <color auto="1"/>
      </left>
      <right style="thin">
        <color auto="1"/>
      </right>
      <top/>
      <bottom style="medium">
        <color rgb="FFC00000"/>
      </bottom>
      <diagonal/>
    </border>
    <border>
      <left style="thin">
        <color auto="1"/>
      </left>
      <right/>
      <top style="thin">
        <color auto="1"/>
      </top>
      <bottom style="medium">
        <color rgb="FFC00000"/>
      </bottom>
      <diagonal/>
    </border>
    <border>
      <left/>
      <right style="thin">
        <color auto="1"/>
      </right>
      <top style="thin">
        <color auto="1"/>
      </top>
      <bottom style="medium">
        <color rgb="FFC00000"/>
      </bottom>
      <diagonal/>
    </border>
    <border>
      <left style="thin">
        <color auto="1"/>
      </left>
      <right style="thin">
        <color auto="1"/>
      </right>
      <top style="thin">
        <color auto="1"/>
      </top>
      <bottom style="medium">
        <color rgb="FFC00000"/>
      </bottom>
      <diagonal/>
    </border>
    <border>
      <left style="thin">
        <color auto="1"/>
      </left>
      <right style="medium">
        <color rgb="FFC00000"/>
      </right>
      <top style="thin">
        <color auto="1"/>
      </top>
      <bottom style="medium">
        <color rgb="FFC00000"/>
      </bottom>
      <diagonal/>
    </border>
    <border>
      <left/>
      <right style="medium">
        <color theme="3" tint="-0.24994659260841701"/>
      </right>
      <top style="thin">
        <color auto="1"/>
      </top>
      <bottom/>
      <diagonal/>
    </border>
    <border>
      <left style="medium">
        <color rgb="FFC00000"/>
      </left>
      <right style="thin">
        <color auto="1"/>
      </right>
      <top style="medium">
        <color rgb="FFC00000"/>
      </top>
      <bottom/>
      <diagonal/>
    </border>
    <border>
      <left style="thin">
        <color auto="1"/>
      </left>
      <right/>
      <top style="medium">
        <color rgb="FFC00000"/>
      </top>
      <bottom/>
      <diagonal/>
    </border>
    <border>
      <left style="thin">
        <color auto="1"/>
      </left>
      <right style="thin">
        <color auto="1"/>
      </right>
      <top style="medium">
        <color rgb="FFC00000"/>
      </top>
      <bottom style="thin">
        <color auto="1"/>
      </bottom>
      <diagonal/>
    </border>
    <border>
      <left/>
      <right/>
      <top style="medium">
        <color rgb="FFC00000"/>
      </top>
      <bottom/>
      <diagonal/>
    </border>
    <border>
      <left style="thin">
        <color auto="1"/>
      </left>
      <right style="thin">
        <color auto="1"/>
      </right>
      <top style="medium">
        <color rgb="FFC00000"/>
      </top>
      <bottom/>
      <diagonal/>
    </border>
    <border>
      <left style="thin">
        <color auto="1"/>
      </left>
      <right style="medium">
        <color rgb="FFC00000"/>
      </right>
      <top style="medium">
        <color rgb="FFC00000"/>
      </top>
      <bottom style="thin">
        <color auto="1"/>
      </bottom>
      <diagonal/>
    </border>
    <border>
      <left style="thin">
        <color auto="1"/>
      </left>
      <right style="medium">
        <color theme="3" tint="-0.24994659260841701"/>
      </right>
      <top style="thin">
        <color auto="1"/>
      </top>
      <bottom style="medium">
        <color theme="3" tint="-0.2499465926084170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3" tint="-0.24994659260841701"/>
      </left>
      <right/>
      <top style="thin">
        <color auto="1"/>
      </top>
      <bottom/>
      <diagonal/>
    </border>
    <border>
      <left/>
      <right style="medium">
        <color theme="3"/>
      </right>
      <top style="thin">
        <color auto="1"/>
      </top>
      <bottom style="thin">
        <color auto="1"/>
      </bottom>
      <diagonal/>
    </border>
    <border>
      <left style="hair">
        <color auto="1"/>
      </left>
      <right style="medium">
        <color theme="3"/>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64">
    <xf numFmtId="0" fontId="0" fillId="0" borderId="0" xfId="0">
      <alignment vertical="center"/>
    </xf>
    <xf numFmtId="0" fontId="0" fillId="0" borderId="0" xfId="0" applyBorder="1">
      <alignment vertical="center"/>
    </xf>
    <xf numFmtId="0" fontId="0" fillId="0" borderId="0" xfId="0" applyFill="1" applyBorder="1" applyAlignment="1">
      <alignment vertical="center"/>
    </xf>
    <xf numFmtId="0" fontId="0" fillId="0" borderId="4" xfId="0" applyFill="1" applyBorder="1" applyAlignment="1">
      <alignment vertical="center"/>
    </xf>
    <xf numFmtId="0" fontId="0" fillId="0" borderId="12" xfId="0" applyBorder="1">
      <alignment vertical="center"/>
    </xf>
    <xf numFmtId="0" fontId="0" fillId="0" borderId="7" xfId="0" applyFill="1" applyBorder="1" applyAlignment="1">
      <alignment horizontal="center" vertical="center"/>
    </xf>
    <xf numFmtId="0" fontId="0" fillId="0" borderId="0" xfId="0" applyAlignment="1">
      <alignment horizontal="center" vertical="center"/>
    </xf>
    <xf numFmtId="0" fontId="0" fillId="0" borderId="0" xfId="0" applyBorder="1" applyAlignment="1">
      <alignment vertical="top"/>
    </xf>
    <xf numFmtId="0" fontId="0" fillId="0" borderId="0" xfId="0" applyAlignment="1">
      <alignment horizontal="right" vertical="center"/>
    </xf>
    <xf numFmtId="0" fontId="0" fillId="0" borderId="0" xfId="0" applyAlignment="1">
      <alignment horizontal="left" vertical="center"/>
    </xf>
    <xf numFmtId="0" fontId="0" fillId="0" borderId="24" xfId="0" applyBorder="1" applyAlignment="1">
      <alignment horizontal="center" vertical="center"/>
    </xf>
    <xf numFmtId="0" fontId="0" fillId="2" borderId="14" xfId="0" applyFill="1" applyBorder="1" applyAlignment="1">
      <alignment horizontal="center" vertical="center" shrinkToFit="1"/>
    </xf>
    <xf numFmtId="0" fontId="0" fillId="2" borderId="29" xfId="0" applyFill="1" applyBorder="1" applyAlignment="1">
      <alignment vertical="center"/>
    </xf>
    <xf numFmtId="0" fontId="0" fillId="0" borderId="14" xfId="0" applyBorder="1">
      <alignment vertical="center"/>
    </xf>
    <xf numFmtId="1" fontId="0" fillId="0" borderId="1" xfId="0" applyNumberFormat="1" applyFill="1" applyBorder="1" applyAlignment="1">
      <alignment horizontal="center" vertical="center"/>
    </xf>
    <xf numFmtId="0" fontId="0" fillId="2" borderId="32" xfId="0" applyFill="1" applyBorder="1" applyAlignment="1">
      <alignment horizontal="center" vertical="center"/>
    </xf>
    <xf numFmtId="0" fontId="0" fillId="2" borderId="9" xfId="0" applyFill="1" applyBorder="1">
      <alignment vertical="center"/>
    </xf>
    <xf numFmtId="0" fontId="0" fillId="0" borderId="1" xfId="0" applyFill="1" applyBorder="1" applyAlignment="1">
      <alignment horizontal="right" vertical="center"/>
    </xf>
    <xf numFmtId="0" fontId="0" fillId="0" borderId="37" xfId="0" applyBorder="1" applyAlignment="1">
      <alignment horizontal="center" vertical="center"/>
    </xf>
    <xf numFmtId="0" fontId="0" fillId="0" borderId="0" xfId="0" applyFill="1" applyBorder="1">
      <alignment vertical="center"/>
    </xf>
    <xf numFmtId="0" fontId="3" fillId="2" borderId="14" xfId="0" applyFont="1" applyFill="1" applyBorder="1" applyAlignment="1">
      <alignment horizontal="center" vertical="center"/>
    </xf>
    <xf numFmtId="0" fontId="0" fillId="0" borderId="0" xfId="0" applyFill="1" applyBorder="1" applyProtection="1">
      <alignment vertical="center"/>
      <protection locked="0"/>
    </xf>
    <xf numFmtId="0" fontId="0" fillId="2" borderId="14"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2" borderId="14" xfId="0" applyFill="1" applyBorder="1">
      <alignment vertical="center"/>
    </xf>
    <xf numFmtId="0" fontId="0" fillId="0" borderId="7" xfId="0" applyFill="1" applyBorder="1" applyAlignment="1">
      <alignment vertical="center"/>
    </xf>
    <xf numFmtId="0" fontId="0" fillId="0" borderId="14" xfId="0" applyFill="1" applyBorder="1" applyProtection="1">
      <alignment vertical="center"/>
      <protection locked="0"/>
    </xf>
    <xf numFmtId="0" fontId="0" fillId="2" borderId="14" xfId="0" applyFill="1" applyBorder="1" applyAlignment="1">
      <alignment horizontal="right" vertical="center"/>
    </xf>
    <xf numFmtId="0" fontId="0" fillId="2" borderId="14" xfId="0" applyFill="1" applyBorder="1" applyAlignment="1">
      <alignment vertical="center" shrinkToFit="1"/>
    </xf>
    <xf numFmtId="0" fontId="0" fillId="0" borderId="14" xfId="0" applyFill="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0" fillId="0" borderId="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2" borderId="13" xfId="0" applyFill="1" applyBorder="1">
      <alignment vertical="center"/>
    </xf>
    <xf numFmtId="0" fontId="0" fillId="2" borderId="9" xfId="0" applyFill="1" applyBorder="1" applyAlignment="1">
      <alignment horizontal="right" vertical="center" shrinkToFit="1"/>
    </xf>
    <xf numFmtId="0" fontId="3" fillId="0" borderId="0" xfId="0" applyFont="1" applyBorder="1" applyAlignment="1">
      <alignment horizontal="center" vertical="center" wrapText="1"/>
    </xf>
    <xf numFmtId="0" fontId="3" fillId="2" borderId="14" xfId="0" applyFont="1" applyFill="1" applyBorder="1" applyAlignment="1">
      <alignment horizontal="right" vertical="center" wrapText="1"/>
    </xf>
    <xf numFmtId="0" fontId="0" fillId="0" borderId="5" xfId="0" applyFill="1" applyBorder="1" applyAlignment="1" applyProtection="1">
      <alignment vertical="center" shrinkToFit="1"/>
      <protection locked="0"/>
    </xf>
    <xf numFmtId="0" fontId="0" fillId="2" borderId="1" xfId="0" quotePrefix="1" applyFill="1" applyBorder="1" applyAlignment="1">
      <alignment horizontal="center" vertical="center"/>
    </xf>
    <xf numFmtId="14" fontId="0" fillId="2" borderId="14" xfId="0" applyNumberFormat="1" applyFill="1" applyBorder="1">
      <alignment vertical="center"/>
    </xf>
    <xf numFmtId="0" fontId="3" fillId="0" borderId="7" xfId="0" applyFont="1" applyBorder="1" applyAlignment="1">
      <alignment vertical="center"/>
    </xf>
    <xf numFmtId="0" fontId="0" fillId="0" borderId="12" xfId="0" applyBorder="1" applyAlignment="1">
      <alignment horizontal="center" vertical="center" shrinkToFit="1"/>
    </xf>
    <xf numFmtId="0" fontId="0" fillId="2" borderId="1" xfId="0" applyFill="1" applyBorder="1" applyAlignment="1">
      <alignment horizontal="right" vertical="center"/>
    </xf>
    <xf numFmtId="0" fontId="3" fillId="0" borderId="0" xfId="0" applyFont="1" applyBorder="1" applyAlignment="1">
      <alignment vertical="center"/>
    </xf>
    <xf numFmtId="0" fontId="3" fillId="2" borderId="14" xfId="0" applyFont="1" applyFill="1" applyBorder="1" applyAlignment="1">
      <alignment vertical="center"/>
    </xf>
    <xf numFmtId="0" fontId="0" fillId="0" borderId="38" xfId="0" applyBorder="1" applyAlignment="1">
      <alignment horizontal="center" vertical="center"/>
    </xf>
    <xf numFmtId="0" fontId="0" fillId="2" borderId="31" xfId="0" applyFill="1" applyBorder="1" applyAlignment="1">
      <alignment vertical="center"/>
    </xf>
    <xf numFmtId="0" fontId="0" fillId="0" borderId="14" xfId="0" applyFill="1" applyBorder="1" applyAlignment="1" applyProtection="1">
      <alignment vertical="center" shrinkToFit="1"/>
      <protection locked="0"/>
    </xf>
    <xf numFmtId="0" fontId="3" fillId="2" borderId="14" xfId="0" applyFont="1" applyFill="1" applyBorder="1" applyAlignment="1">
      <alignment horizontal="center" vertical="center" wrapText="1"/>
    </xf>
    <xf numFmtId="0" fontId="0" fillId="2" borderId="35" xfId="0" quotePrefix="1" applyFill="1" applyBorder="1" applyAlignment="1">
      <alignment horizontal="center" vertical="center"/>
    </xf>
    <xf numFmtId="0" fontId="0" fillId="2" borderId="43" xfId="0" applyFill="1" applyBorder="1" applyAlignment="1">
      <alignment horizontal="center" vertical="center"/>
    </xf>
    <xf numFmtId="0" fontId="0" fillId="0" borderId="48" xfId="0" applyFill="1" applyBorder="1" applyAlignment="1">
      <alignment horizontal="center" vertical="center"/>
    </xf>
    <xf numFmtId="0" fontId="0" fillId="0" borderId="48" xfId="0" applyFill="1" applyBorder="1" applyAlignment="1">
      <alignment horizontal="right" vertical="center"/>
    </xf>
    <xf numFmtId="0" fontId="0" fillId="0" borderId="48" xfId="0" applyFill="1" applyBorder="1" applyAlignment="1">
      <alignment vertical="center"/>
    </xf>
    <xf numFmtId="0" fontId="0" fillId="0" borderId="32" xfId="0" applyBorder="1">
      <alignment vertical="center"/>
    </xf>
    <xf numFmtId="14" fontId="0" fillId="0" borderId="42" xfId="0" applyNumberFormat="1" applyBorder="1" applyAlignment="1">
      <alignment horizontal="center" vertical="center" shrinkToFit="1"/>
    </xf>
    <xf numFmtId="14" fontId="0" fillId="0" borderId="43" xfId="0" applyNumberFormat="1" applyBorder="1" applyAlignment="1">
      <alignment horizontal="center" vertical="center" shrinkToFit="1"/>
    </xf>
    <xf numFmtId="14" fontId="0" fillId="0" borderId="43" xfId="0" applyNumberFormat="1" applyBorder="1" applyAlignment="1">
      <alignment vertical="center" shrinkToFit="1"/>
    </xf>
    <xf numFmtId="14" fontId="0" fillId="0" borderId="42" xfId="0" applyNumberFormat="1" applyBorder="1" applyAlignment="1">
      <alignment vertical="center" shrinkToFi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3" fillId="0" borderId="8" xfId="0" applyFont="1" applyBorder="1" applyAlignment="1" applyProtection="1">
      <alignment vertical="center"/>
      <protection locked="0"/>
    </xf>
    <xf numFmtId="0" fontId="0" fillId="0" borderId="8" xfId="0" applyFill="1" applyBorder="1" applyAlignment="1" applyProtection="1">
      <alignment horizontal="center" vertical="center"/>
      <protection locked="0"/>
    </xf>
    <xf numFmtId="0" fontId="0" fillId="0" borderId="14" xfId="0" applyBorder="1" applyProtection="1">
      <alignment vertical="center"/>
      <protection locked="0"/>
    </xf>
    <xf numFmtId="0" fontId="0" fillId="0" borderId="12" xfId="0" applyBorder="1" applyProtection="1">
      <alignment vertical="center"/>
      <protection locked="0"/>
    </xf>
    <xf numFmtId="0" fontId="0" fillId="0" borderId="1" xfId="0" applyFill="1" applyBorder="1" applyAlignment="1" applyProtection="1">
      <alignment horizontal="right" vertical="center"/>
      <protection locked="0"/>
    </xf>
    <xf numFmtId="0" fontId="0" fillId="0" borderId="39" xfId="0" applyBorder="1">
      <alignment vertical="center"/>
    </xf>
    <xf numFmtId="0" fontId="0" fillId="0" borderId="0" xfId="0" applyFont="1" applyBorder="1" applyAlignment="1" applyProtection="1">
      <alignment vertical="center"/>
      <protection locked="0"/>
    </xf>
    <xf numFmtId="0" fontId="0" fillId="0" borderId="38" xfId="0" applyFill="1" applyBorder="1" applyAlignment="1" applyProtection="1">
      <alignment horizontal="center" vertical="center"/>
      <protection locked="0"/>
    </xf>
    <xf numFmtId="0" fontId="0" fillId="2" borderId="38" xfId="0"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2" xfId="0" applyFill="1" applyBorder="1" applyAlignment="1" applyProtection="1">
      <alignment horizontal="center" vertical="center"/>
      <protection locked="0"/>
    </xf>
    <xf numFmtId="0" fontId="0" fillId="0" borderId="86" xfId="0" applyBorder="1" applyAlignment="1">
      <alignment horizontal="center" vertical="center"/>
    </xf>
    <xf numFmtId="0" fontId="0" fillId="0" borderId="89" xfId="0" applyBorder="1" applyAlignment="1">
      <alignment vertical="center" shrinkToFit="1"/>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0" fillId="3" borderId="90" xfId="0" applyFill="1" applyBorder="1" applyAlignment="1">
      <alignment horizontal="center" vertical="center"/>
    </xf>
    <xf numFmtId="0" fontId="0" fillId="3" borderId="92" xfId="0" applyFill="1" applyBorder="1" applyAlignment="1">
      <alignment horizontal="center" vertical="center" wrapText="1"/>
    </xf>
    <xf numFmtId="0" fontId="0" fillId="3" borderId="88" xfId="0" applyFill="1" applyBorder="1" applyAlignment="1">
      <alignment horizontal="center" vertical="center"/>
    </xf>
    <xf numFmtId="0" fontId="0" fillId="3" borderId="14" xfId="0" applyFill="1" applyBorder="1" applyAlignment="1">
      <alignment horizontal="center" vertical="center" shrinkToFit="1"/>
    </xf>
    <xf numFmtId="0" fontId="0" fillId="3" borderId="75" xfId="0" applyFill="1" applyBorder="1" applyAlignment="1">
      <alignment horizontal="center" vertical="center" wrapText="1"/>
    </xf>
    <xf numFmtId="0" fontId="0" fillId="3" borderId="3" xfId="0" applyFill="1" applyBorder="1" applyAlignment="1">
      <alignment horizontal="right" vertical="center"/>
    </xf>
    <xf numFmtId="0" fontId="0" fillId="3" borderId="4" xfId="0" applyFill="1" applyBorder="1" applyAlignment="1">
      <alignment vertical="center"/>
    </xf>
    <xf numFmtId="0" fontId="0" fillId="3" borderId="78" xfId="0" applyFill="1" applyBorder="1" applyAlignment="1">
      <alignment horizontal="center" vertical="center"/>
    </xf>
    <xf numFmtId="0" fontId="0" fillId="3" borderId="80" xfId="0" applyFill="1" applyBorder="1" applyAlignment="1">
      <alignment vertical="center"/>
    </xf>
    <xf numFmtId="0" fontId="0" fillId="3" borderId="9" xfId="0" applyFill="1" applyBorder="1" applyAlignment="1">
      <alignment vertical="center"/>
    </xf>
    <xf numFmtId="0" fontId="0" fillId="3" borderId="85" xfId="0" applyFill="1" applyBorder="1" applyAlignment="1">
      <alignment vertical="center"/>
    </xf>
    <xf numFmtId="0" fontId="0" fillId="3" borderId="14"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right" vertical="center"/>
    </xf>
    <xf numFmtId="0" fontId="0" fillId="3" borderId="6" xfId="0" applyFill="1" applyBorder="1" applyAlignment="1">
      <alignment horizontal="center" vertical="center"/>
    </xf>
    <xf numFmtId="0" fontId="0" fillId="3" borderId="75" xfId="0" applyFill="1" applyBorder="1" applyAlignment="1">
      <alignment horizontal="center" vertical="center"/>
    </xf>
    <xf numFmtId="0" fontId="0" fillId="4" borderId="4" xfId="0" applyFill="1" applyBorder="1" applyAlignment="1">
      <alignment horizontal="center" vertical="center"/>
    </xf>
    <xf numFmtId="0" fontId="0" fillId="0" borderId="46" xfId="0" applyBorder="1" applyAlignment="1">
      <alignment horizontal="center" vertical="center" shrinkToFit="1"/>
    </xf>
    <xf numFmtId="0" fontId="0" fillId="0" borderId="38" xfId="0" applyFill="1" applyBorder="1" applyAlignment="1">
      <alignment horizontal="center" vertical="center"/>
    </xf>
    <xf numFmtId="0" fontId="0" fillId="0" borderId="12" xfId="0" applyFill="1" applyBorder="1" applyAlignment="1">
      <alignment horizontal="center" vertical="center" shrinkToFit="1"/>
    </xf>
    <xf numFmtId="0" fontId="0" fillId="3" borderId="12" xfId="0" applyFill="1" applyBorder="1" applyAlignment="1">
      <alignment horizontal="center" vertical="center"/>
    </xf>
    <xf numFmtId="0" fontId="0" fillId="4" borderId="3"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1" xfId="0" applyFill="1" applyBorder="1" applyAlignment="1">
      <alignment horizontal="center" vertical="center"/>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36" xfId="0" applyBorder="1" applyAlignment="1">
      <alignment horizontal="center" vertical="center" shrinkToFit="1"/>
    </xf>
    <xf numFmtId="0" fontId="0" fillId="0" borderId="14" xfId="0" applyFill="1" applyBorder="1" applyAlignment="1" applyProtection="1">
      <alignment horizontal="center" vertical="center"/>
      <protection locked="0"/>
    </xf>
    <xf numFmtId="0" fontId="0" fillId="2" borderId="14" xfId="0" applyFill="1" applyBorder="1" applyAlignment="1">
      <alignment vertical="center"/>
    </xf>
    <xf numFmtId="0" fontId="0" fillId="2" borderId="14" xfId="0" applyFill="1" applyBorder="1" applyAlignment="1">
      <alignment horizontal="center" vertical="center"/>
    </xf>
    <xf numFmtId="0" fontId="0" fillId="2" borderId="10" xfId="0" applyFill="1" applyBorder="1" applyAlignment="1">
      <alignment vertical="center"/>
    </xf>
    <xf numFmtId="0" fontId="0" fillId="0" borderId="14" xfId="0" applyFill="1" applyBorder="1" applyAlignment="1" applyProtection="1">
      <alignment vertical="center"/>
      <protection locked="0"/>
    </xf>
    <xf numFmtId="0" fontId="0" fillId="2" borderId="9" xfId="0" applyFill="1" applyBorder="1" applyAlignment="1">
      <alignment vertical="center"/>
    </xf>
    <xf numFmtId="0" fontId="0" fillId="0" borderId="7"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0" fillId="2" borderId="8" xfId="0" applyFill="1" applyBorder="1" applyAlignment="1">
      <alignment vertical="center"/>
    </xf>
    <xf numFmtId="0" fontId="0" fillId="2" borderId="9" xfId="0" applyFill="1" applyBorder="1" applyAlignment="1">
      <alignment horizontal="center" vertical="center"/>
    </xf>
    <xf numFmtId="0" fontId="0" fillId="0" borderId="9" xfId="0" applyFill="1" applyBorder="1" applyAlignment="1" applyProtection="1">
      <alignment vertical="center"/>
      <protection locked="0"/>
    </xf>
    <xf numFmtId="0" fontId="3" fillId="0" borderId="12" xfId="0" applyFont="1" applyBorder="1" applyAlignment="1" applyProtection="1">
      <alignment vertical="center"/>
      <protection locked="0"/>
    </xf>
    <xf numFmtId="0" fontId="0" fillId="0" borderId="13" xfId="0" applyFill="1" applyBorder="1" applyAlignment="1" applyProtection="1">
      <alignment vertical="center"/>
      <protection locked="0"/>
    </xf>
    <xf numFmtId="0" fontId="0" fillId="2" borderId="12" xfId="0" applyFill="1" applyBorder="1" applyAlignment="1">
      <alignment vertical="center"/>
    </xf>
    <xf numFmtId="0" fontId="0" fillId="0" borderId="9" xfId="0" applyFill="1" applyBorder="1" applyAlignment="1" applyProtection="1">
      <alignment horizontal="center" vertical="center"/>
      <protection locked="0"/>
    </xf>
    <xf numFmtId="0" fontId="0" fillId="0" borderId="12" xfId="0" applyFill="1" applyBorder="1" applyAlignment="1">
      <alignment vertical="center"/>
    </xf>
    <xf numFmtId="0" fontId="0" fillId="3" borderId="10" xfId="0" applyFill="1" applyBorder="1" applyAlignment="1">
      <alignment horizontal="center" vertical="center" shrinkToFit="1"/>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center"/>
    </xf>
    <xf numFmtId="0" fontId="0" fillId="0" borderId="0" xfId="0" applyAlignment="1">
      <alignment vertical="center"/>
    </xf>
    <xf numFmtId="0" fontId="0" fillId="2" borderId="10" xfId="0" applyFill="1" applyBorder="1" applyAlignment="1">
      <alignment horizontal="center" vertical="center" shrinkToFit="1"/>
    </xf>
    <xf numFmtId="0" fontId="0" fillId="0" borderId="7" xfId="0" applyBorder="1" applyAlignment="1">
      <alignment horizontal="center" vertical="center"/>
    </xf>
    <xf numFmtId="0" fontId="0" fillId="0" borderId="0" xfId="0">
      <alignment vertical="center"/>
    </xf>
    <xf numFmtId="0" fontId="0" fillId="0" borderId="14" xfId="0"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91" xfId="0" applyBorder="1" applyAlignment="1">
      <alignment horizontal="center" vertical="center" shrinkToFit="1"/>
    </xf>
    <xf numFmtId="0" fontId="0" fillId="0" borderId="89" xfId="0" applyBorder="1" applyAlignment="1">
      <alignment horizontal="center" vertical="center" shrinkToFit="1"/>
    </xf>
    <xf numFmtId="0" fontId="0" fillId="0" borderId="24" xfId="0" applyBorder="1" applyAlignment="1">
      <alignment horizontal="center" vertical="center" shrinkToFit="1"/>
    </xf>
    <xf numFmtId="0" fontId="9" fillId="3" borderId="14" xfId="0" applyFont="1" applyFill="1" applyBorder="1" applyAlignment="1">
      <alignment horizontal="center" vertical="center" shrinkToFit="1"/>
    </xf>
    <xf numFmtId="0" fontId="8" fillId="0" borderId="14" xfId="0" applyFont="1" applyFill="1" applyBorder="1" applyAlignment="1">
      <alignment horizontal="center" vertical="center"/>
    </xf>
    <xf numFmtId="0" fontId="9" fillId="0" borderId="14" xfId="0" applyFont="1" applyFill="1" applyBorder="1" applyAlignment="1">
      <alignment horizontal="center" vertical="center" shrinkToFit="1"/>
    </xf>
    <xf numFmtId="0" fontId="0" fillId="2" borderId="4" xfId="0" applyFill="1" applyBorder="1" applyAlignment="1">
      <alignment horizontal="center" vertical="center"/>
    </xf>
    <xf numFmtId="0" fontId="0" fillId="2" borderId="4" xfId="0" applyFill="1" applyBorder="1" applyAlignment="1">
      <alignment vertical="center"/>
    </xf>
    <xf numFmtId="0" fontId="0" fillId="5" borderId="53" xfId="0" applyFill="1" applyBorder="1" applyAlignment="1">
      <alignment horizontal="center" vertical="center"/>
    </xf>
    <xf numFmtId="0" fontId="0" fillId="5" borderId="9" xfId="0" applyFill="1" applyBorder="1" applyAlignment="1">
      <alignment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9" xfId="0" applyFill="1" applyBorder="1" applyAlignment="1">
      <alignment horizontal="center" vertical="center" shrinkToFit="1"/>
    </xf>
    <xf numFmtId="0" fontId="0" fillId="5" borderId="53" xfId="0" applyFill="1" applyBorder="1" applyAlignment="1">
      <alignment horizontal="center" vertical="center" wrapText="1"/>
    </xf>
    <xf numFmtId="0" fontId="0" fillId="5" borderId="10" xfId="0" applyFill="1" applyBorder="1" applyAlignment="1">
      <alignment horizontal="center" vertical="center"/>
    </xf>
    <xf numFmtId="0" fontId="0" fillId="5" borderId="59" xfId="0" applyFill="1" applyBorder="1" applyAlignment="1">
      <alignment horizontal="center" vertical="center"/>
    </xf>
    <xf numFmtId="0" fontId="0" fillId="5" borderId="62" xfId="0" applyFill="1" applyBorder="1" applyAlignment="1">
      <alignment horizontal="center" vertical="center" wrapText="1"/>
    </xf>
    <xf numFmtId="0" fontId="0" fillId="5" borderId="37" xfId="0" applyFill="1" applyBorder="1" applyAlignment="1">
      <alignment horizontal="center" vertical="center"/>
    </xf>
    <xf numFmtId="0" fontId="0" fillId="5" borderId="14" xfId="0" applyFill="1" applyBorder="1" applyAlignment="1">
      <alignment horizontal="center" vertical="center" shrinkToFit="1"/>
    </xf>
    <xf numFmtId="0" fontId="0" fillId="5" borderId="14" xfId="0" applyFill="1" applyBorder="1" applyAlignment="1">
      <alignment horizontal="center" vertical="center" wrapText="1"/>
    </xf>
    <xf numFmtId="0" fontId="0" fillId="5" borderId="9" xfId="0" applyFill="1" applyBorder="1" applyAlignment="1">
      <alignment horizontal="left" vertical="center"/>
    </xf>
    <xf numFmtId="0" fontId="0" fillId="5" borderId="14" xfId="0" applyFill="1" applyBorder="1" applyAlignment="1">
      <alignment horizontal="center" vertical="center"/>
    </xf>
    <xf numFmtId="0" fontId="0" fillId="5" borderId="65" xfId="0" applyFill="1" applyBorder="1" applyAlignment="1">
      <alignment horizontal="center" vertical="center" shrinkToFit="1"/>
    </xf>
    <xf numFmtId="0" fontId="0" fillId="5" borderId="68" xfId="0" applyFill="1" applyBorder="1" applyAlignment="1">
      <alignment horizontal="center" vertical="center"/>
    </xf>
    <xf numFmtId="0" fontId="0" fillId="5" borderId="14" xfId="0" quotePrefix="1" applyFill="1" applyBorder="1" applyAlignment="1">
      <alignment horizontal="center" vertical="center"/>
    </xf>
    <xf numFmtId="0" fontId="0" fillId="5" borderId="12" xfId="0" applyFill="1" applyBorder="1" applyAlignment="1">
      <alignment horizontal="center" vertical="center" shrinkToFit="1"/>
    </xf>
    <xf numFmtId="0" fontId="0" fillId="0" borderId="14" xfId="0" applyBorder="1" applyAlignment="1">
      <alignment horizontal="center" vertical="center" shrinkToFit="1"/>
    </xf>
    <xf numFmtId="0" fontId="0" fillId="5" borderId="60" xfId="0" applyFill="1" applyBorder="1">
      <alignment vertical="center"/>
    </xf>
    <xf numFmtId="0" fontId="8" fillId="0" borderId="5" xfId="0" applyFont="1" applyFill="1" applyBorder="1" applyAlignment="1" applyProtection="1">
      <alignment vertical="center"/>
      <protection locked="0"/>
    </xf>
    <xf numFmtId="0" fontId="9" fillId="2" borderId="14" xfId="0" applyFont="1" applyFill="1" applyBorder="1" applyAlignment="1">
      <alignment vertical="center" shrinkToFit="1"/>
    </xf>
    <xf numFmtId="0" fontId="0" fillId="0" borderId="38" xfId="0" applyFill="1" applyBorder="1" applyAlignment="1">
      <alignment horizontal="center" vertical="center" shrinkToFit="1"/>
    </xf>
    <xf numFmtId="0" fontId="0" fillId="2" borderId="3" xfId="0" applyFill="1" applyBorder="1" applyAlignment="1">
      <alignment vertical="center"/>
    </xf>
    <xf numFmtId="0" fontId="0" fillId="2" borderId="5" xfId="0" applyFill="1" applyBorder="1" applyAlignment="1">
      <alignment vertical="center"/>
    </xf>
    <xf numFmtId="0" fontId="0" fillId="2" borderId="14" xfId="0" applyFill="1" applyBorder="1" applyAlignment="1">
      <alignment horizontal="center" vertical="center"/>
    </xf>
    <xf numFmtId="0" fontId="0" fillId="2" borderId="6" xfId="0" applyFill="1" applyBorder="1" applyAlignment="1">
      <alignment vertical="center"/>
    </xf>
    <xf numFmtId="0" fontId="0" fillId="2" borderId="2" xfId="0" applyFill="1" applyBorder="1" applyAlignment="1">
      <alignment vertical="center"/>
    </xf>
    <xf numFmtId="0" fontId="0" fillId="0" borderId="0" xfId="0">
      <alignment vertical="center"/>
    </xf>
    <xf numFmtId="0" fontId="0" fillId="2" borderId="11" xfId="0" applyFill="1" applyBorder="1" applyAlignment="1">
      <alignment vertical="center"/>
    </xf>
    <xf numFmtId="0" fontId="0" fillId="0" borderId="14" xfId="0" applyFill="1" applyBorder="1" applyAlignment="1" applyProtection="1">
      <alignment vertical="center"/>
      <protection locked="0"/>
    </xf>
    <xf numFmtId="0" fontId="0" fillId="0" borderId="0" xfId="0" applyBorder="1" applyAlignment="1">
      <alignment horizontal="center" vertical="center"/>
    </xf>
    <xf numFmtId="0" fontId="0" fillId="0" borderId="12" xfId="0" applyFill="1" applyBorder="1" applyAlignment="1">
      <alignment vertical="center"/>
    </xf>
    <xf numFmtId="0" fontId="0" fillId="5" borderId="59" xfId="0" applyFill="1" applyBorder="1" applyAlignment="1">
      <alignment horizontal="center" vertical="center" shrinkToFit="1"/>
    </xf>
    <xf numFmtId="0" fontId="0" fillId="3" borderId="10" xfId="0" applyFill="1" applyBorder="1" applyAlignment="1">
      <alignment horizontal="center" vertical="center" shrinkToFit="1"/>
    </xf>
    <xf numFmtId="0" fontId="0" fillId="0" borderId="14" xfId="0" applyBorder="1" applyAlignment="1">
      <alignment horizontal="center" vertical="center" shrinkToFit="1"/>
    </xf>
    <xf numFmtId="0" fontId="0" fillId="0" borderId="14" xfId="0" applyBorder="1" applyAlignment="1">
      <alignment horizontal="center" vertical="center"/>
    </xf>
    <xf numFmtId="0" fontId="0" fillId="2" borderId="7" xfId="0" applyFill="1" applyBorder="1" applyAlignment="1">
      <alignment vertical="center"/>
    </xf>
    <xf numFmtId="0" fontId="5" fillId="0" borderId="46" xfId="0" applyFont="1" applyFill="1" applyBorder="1" applyAlignment="1">
      <alignment horizontal="center" vertical="center" wrapText="1" shrinkToFit="1"/>
    </xf>
    <xf numFmtId="0" fontId="6" fillId="0" borderId="60" xfId="0" applyFont="1" applyFill="1" applyBorder="1" applyAlignment="1">
      <alignment horizontal="center" vertical="center" wrapText="1" shrinkToFit="1"/>
    </xf>
    <xf numFmtId="0" fontId="6" fillId="0" borderId="47" xfId="0" applyFont="1" applyFill="1" applyBorder="1" applyAlignment="1">
      <alignment horizontal="center" vertical="center" wrapText="1" shrinkToFit="1"/>
    </xf>
    <xf numFmtId="0" fontId="6" fillId="0" borderId="61" xfId="0" applyFont="1" applyFill="1" applyBorder="1" applyAlignment="1">
      <alignment horizontal="center" vertical="center" wrapText="1" shrinkToFit="1"/>
    </xf>
    <xf numFmtId="0" fontId="0" fillId="5" borderId="67" xfId="0" applyFill="1" applyBorder="1" applyAlignment="1">
      <alignment horizontal="center" vertical="center"/>
    </xf>
    <xf numFmtId="0" fontId="0" fillId="0" borderId="69" xfId="0" applyBorder="1" applyAlignment="1">
      <alignment horizontal="center" vertical="center"/>
    </xf>
    <xf numFmtId="0" fontId="0" fillId="0" borderId="68" xfId="0"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7" xfId="0" applyBorder="1">
      <alignment vertical="center"/>
    </xf>
    <xf numFmtId="0" fontId="0" fillId="0" borderId="98" xfId="0"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0" xfId="0" applyBorder="1">
      <alignment vertical="center"/>
    </xf>
    <xf numFmtId="0" fontId="0" fillId="0" borderId="101" xfId="0"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3" xfId="0" applyBorder="1">
      <alignment vertical="center"/>
    </xf>
    <xf numFmtId="0" fontId="0" fillId="0" borderId="95" xfId="0" applyBorder="1">
      <alignment vertical="center"/>
    </xf>
    <xf numFmtId="0" fontId="0" fillId="0" borderId="0" xfId="0" applyFill="1" applyBorder="1" applyAlignment="1" applyProtection="1">
      <alignment vertical="center"/>
    </xf>
    <xf numFmtId="0" fontId="0" fillId="0" borderId="0" xfId="0" applyFill="1" applyBorder="1" applyProtection="1">
      <alignment vertical="center"/>
    </xf>
    <xf numFmtId="0" fontId="0" fillId="0" borderId="0" xfId="0" applyProtection="1">
      <alignment vertical="center"/>
    </xf>
    <xf numFmtId="0" fontId="0" fillId="0" borderId="0" xfId="0" applyFont="1" applyBorder="1" applyAlignment="1" applyProtection="1">
      <alignment vertical="center"/>
    </xf>
    <xf numFmtId="0" fontId="0" fillId="0" borderId="39" xfId="0" applyBorder="1" applyProtection="1">
      <alignment vertical="center"/>
    </xf>
    <xf numFmtId="0" fontId="3" fillId="0" borderId="7" xfId="0" applyFont="1" applyBorder="1" applyAlignment="1" applyProtection="1">
      <alignment horizontal="center" vertical="center"/>
    </xf>
    <xf numFmtId="0" fontId="3" fillId="2" borderId="14"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 xfId="0" applyFont="1" applyBorder="1" applyAlignment="1" applyProtection="1">
      <alignment vertical="center"/>
    </xf>
    <xf numFmtId="0" fontId="3" fillId="0" borderId="12" xfId="0" applyFont="1" applyBorder="1" applyAlignment="1" applyProtection="1">
      <alignment vertical="center"/>
    </xf>
    <xf numFmtId="0" fontId="0" fillId="2" borderId="9" xfId="0" applyFill="1" applyBorder="1" applyAlignment="1" applyProtection="1">
      <alignment vertical="center"/>
    </xf>
    <xf numFmtId="0" fontId="0" fillId="2" borderId="14" xfId="0" applyFill="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0" fillId="2" borderId="9" xfId="0" applyFill="1" applyBorder="1" applyAlignment="1" applyProtection="1">
      <alignment horizontal="center" vertical="center"/>
    </xf>
    <xf numFmtId="0" fontId="0" fillId="2" borderId="14" xfId="0" applyFill="1" applyBorder="1" applyAlignment="1" applyProtection="1">
      <alignment horizontal="center" vertical="center"/>
    </xf>
    <xf numFmtId="0" fontId="3" fillId="0" borderId="3" xfId="0" applyFont="1" applyBorder="1" applyAlignment="1" applyProtection="1">
      <alignment vertical="center"/>
    </xf>
    <xf numFmtId="0" fontId="3" fillId="0" borderId="12"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0" fillId="0" borderId="14" xfId="0" applyFill="1" applyBorder="1" applyAlignment="1" applyProtection="1">
      <alignment horizontal="center" vertical="center"/>
    </xf>
    <xf numFmtId="0" fontId="0" fillId="2" borderId="14" xfId="0" applyFill="1" applyBorder="1" applyAlignment="1" applyProtection="1">
      <alignment horizontal="left"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0" fillId="0" borderId="0" xfId="0" applyBorder="1" applyProtection="1">
      <alignment vertical="center"/>
    </xf>
    <xf numFmtId="0" fontId="0" fillId="2" borderId="8" xfId="0" applyFill="1" applyBorder="1" applyAlignment="1" applyProtection="1">
      <alignment vertical="center"/>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3" fillId="0" borderId="14" xfId="0" applyFont="1" applyBorder="1" applyAlignment="1" applyProtection="1">
      <alignment vertical="center"/>
    </xf>
    <xf numFmtId="0" fontId="3" fillId="2" borderId="14" xfId="0" applyFont="1" applyFill="1" applyBorder="1" applyAlignment="1" applyProtection="1">
      <alignment vertical="center"/>
    </xf>
    <xf numFmtId="0" fontId="3" fillId="0" borderId="9" xfId="0" applyFont="1" applyBorder="1" applyAlignment="1" applyProtection="1">
      <alignment vertical="center"/>
    </xf>
    <xf numFmtId="0" fontId="3" fillId="2" borderId="14" xfId="0" applyFont="1" applyFill="1" applyBorder="1" applyAlignment="1" applyProtection="1">
      <alignment horizontal="right" vertical="center" wrapText="1"/>
    </xf>
    <xf numFmtId="0" fontId="3" fillId="0" borderId="1" xfId="0" applyFont="1" applyBorder="1" applyAlignment="1" applyProtection="1">
      <alignment vertical="center" wrapText="1"/>
    </xf>
    <xf numFmtId="0" fontId="3" fillId="0" borderId="12" xfId="0" applyFont="1" applyBorder="1" applyAlignment="1" applyProtection="1">
      <alignment vertical="center" wrapText="1"/>
    </xf>
    <xf numFmtId="0" fontId="0" fillId="0" borderId="7" xfId="0" applyFill="1" applyBorder="1" applyAlignment="1" applyProtection="1">
      <alignment vertical="center"/>
    </xf>
    <xf numFmtId="0" fontId="0" fillId="0" borderId="5" xfId="0" applyFill="1" applyBorder="1" applyAlignment="1" applyProtection="1">
      <alignment vertical="center" shrinkToFit="1"/>
    </xf>
    <xf numFmtId="0" fontId="3" fillId="0" borderId="0" xfId="0" applyFont="1" applyBorder="1" applyAlignment="1" applyProtection="1">
      <alignment horizontal="center" vertical="center" wrapText="1"/>
    </xf>
    <xf numFmtId="0" fontId="0" fillId="2" borderId="1" xfId="0" quotePrefix="1" applyFill="1" applyBorder="1" applyAlignment="1" applyProtection="1">
      <alignment horizontal="center" vertical="center"/>
    </xf>
    <xf numFmtId="0" fontId="0" fillId="0" borderId="14" xfId="0" applyFill="1" applyBorder="1" applyAlignment="1" applyProtection="1">
      <alignment vertical="center" shrinkToFit="1"/>
    </xf>
    <xf numFmtId="0" fontId="3" fillId="2" borderId="14" xfId="0" applyFont="1" applyFill="1" applyBorder="1" applyAlignment="1" applyProtection="1">
      <alignment horizontal="center" vertical="center" wrapText="1"/>
    </xf>
    <xf numFmtId="0" fontId="0" fillId="2" borderId="6" xfId="0" applyFill="1" applyBorder="1" applyAlignment="1" applyProtection="1">
      <alignment vertical="center"/>
    </xf>
    <xf numFmtId="0" fontId="0" fillId="2" borderId="2" xfId="0" applyFill="1" applyBorder="1" applyAlignment="1" applyProtection="1">
      <alignment vertical="center"/>
    </xf>
    <xf numFmtId="0" fontId="0" fillId="2" borderId="11" xfId="0" applyFill="1" applyBorder="1" applyAlignment="1" applyProtection="1">
      <alignment vertical="center"/>
    </xf>
    <xf numFmtId="0" fontId="0" fillId="2" borderId="7" xfId="0" applyFill="1" applyBorder="1" applyAlignment="1" applyProtection="1">
      <alignment vertical="center"/>
    </xf>
    <xf numFmtId="0" fontId="0" fillId="0" borderId="14" xfId="0" applyFill="1" applyBorder="1" applyProtection="1">
      <alignment vertical="center"/>
    </xf>
    <xf numFmtId="0" fontId="0" fillId="2" borderId="4" xfId="0" applyFill="1" applyBorder="1" applyAlignment="1" applyProtection="1">
      <alignment vertical="center"/>
    </xf>
    <xf numFmtId="0" fontId="0" fillId="0" borderId="14" xfId="0" applyFill="1" applyBorder="1" applyAlignment="1" applyProtection="1">
      <alignment vertical="center"/>
    </xf>
    <xf numFmtId="0" fontId="0" fillId="2" borderId="1" xfId="0" applyFill="1" applyBorder="1" applyAlignment="1" applyProtection="1">
      <alignment horizontal="right" vertical="center"/>
    </xf>
    <xf numFmtId="0" fontId="0" fillId="0" borderId="12" xfId="0" applyFill="1" applyBorder="1" applyAlignment="1" applyProtection="1">
      <alignment vertical="center"/>
    </xf>
    <xf numFmtId="0" fontId="0" fillId="0" borderId="0" xfId="0" applyFill="1" applyBorder="1" applyAlignment="1" applyProtection="1">
      <alignment horizontal="center" vertical="center"/>
    </xf>
    <xf numFmtId="0" fontId="0" fillId="0" borderId="5" xfId="0" applyFill="1" applyBorder="1" applyAlignment="1" applyProtection="1">
      <alignment vertical="center"/>
    </xf>
    <xf numFmtId="0" fontId="0" fillId="2" borderId="38" xfId="0" applyFill="1" applyBorder="1" applyAlignment="1" applyProtection="1">
      <alignment horizontal="right" vertical="center"/>
    </xf>
    <xf numFmtId="0" fontId="0" fillId="2" borderId="9" xfId="0" applyFill="1" applyBorder="1" applyAlignment="1" applyProtection="1">
      <alignment horizontal="right" vertical="center"/>
    </xf>
    <xf numFmtId="0" fontId="0" fillId="0" borderId="2" xfId="0" applyFill="1" applyBorder="1" applyAlignment="1" applyProtection="1">
      <alignment horizontal="center" vertical="center"/>
    </xf>
    <xf numFmtId="0" fontId="0" fillId="0" borderId="3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2" borderId="14" xfId="0" applyFill="1" applyBorder="1" applyAlignment="1" applyProtection="1">
      <alignment vertical="center" shrinkToFit="1"/>
    </xf>
    <xf numFmtId="0" fontId="0" fillId="2" borderId="9" xfId="0" applyFill="1" applyBorder="1" applyAlignment="1" applyProtection="1">
      <alignment horizontal="right" vertical="center" shrinkToFit="1"/>
    </xf>
    <xf numFmtId="0" fontId="0" fillId="2" borderId="14" xfId="0" applyFill="1" applyBorder="1" applyAlignment="1" applyProtection="1">
      <alignment horizontal="right" vertical="center"/>
    </xf>
    <xf numFmtId="0" fontId="0" fillId="0" borderId="9" xfId="0" applyFill="1" applyBorder="1" applyAlignment="1" applyProtection="1">
      <alignment vertical="center"/>
    </xf>
    <xf numFmtId="0" fontId="0" fillId="0" borderId="8" xfId="0" applyFill="1" applyBorder="1" applyAlignment="1" applyProtection="1">
      <alignment horizontal="center" vertical="center"/>
    </xf>
    <xf numFmtId="0" fontId="0" fillId="2" borderId="14" xfId="0" applyFill="1" applyBorder="1" applyAlignment="1" applyProtection="1">
      <alignment horizontal="center" vertical="center" shrinkToFit="1"/>
    </xf>
    <xf numFmtId="0" fontId="0" fillId="0" borderId="13" xfId="0" applyFill="1" applyBorder="1" applyAlignment="1" applyProtection="1">
      <alignment vertical="center"/>
    </xf>
    <xf numFmtId="0" fontId="0" fillId="2" borderId="13" xfId="0" applyFill="1" applyBorder="1" applyProtection="1">
      <alignment vertical="center"/>
    </xf>
    <xf numFmtId="0" fontId="0" fillId="2" borderId="12" xfId="0" applyFill="1" applyBorder="1" applyAlignment="1" applyProtection="1">
      <alignment vertical="center"/>
    </xf>
    <xf numFmtId="0" fontId="0" fillId="0" borderId="14" xfId="0" applyBorder="1" applyProtection="1">
      <alignment vertical="center"/>
    </xf>
    <xf numFmtId="0" fontId="0" fillId="2" borderId="14" xfId="0" applyFill="1" applyBorder="1" applyProtection="1">
      <alignment vertical="center"/>
    </xf>
    <xf numFmtId="14" fontId="0" fillId="2" borderId="14" xfId="0" applyNumberFormat="1" applyFill="1" applyBorder="1" applyProtection="1">
      <alignment vertical="center"/>
    </xf>
    <xf numFmtId="0" fontId="0" fillId="2" borderId="10" xfId="0" applyFill="1" applyBorder="1" applyAlignment="1" applyProtection="1">
      <alignment vertical="center"/>
    </xf>
    <xf numFmtId="0" fontId="0" fillId="0" borderId="1" xfId="0" applyFill="1" applyBorder="1" applyAlignment="1" applyProtection="1">
      <alignment horizontal="right" vertical="center"/>
    </xf>
    <xf numFmtId="0" fontId="0" fillId="0" borderId="12" xfId="0" applyBorder="1" applyProtection="1">
      <alignment vertical="center"/>
    </xf>
    <xf numFmtId="0" fontId="0" fillId="2" borderId="9" xfId="0" applyFill="1" applyBorder="1" applyProtection="1">
      <alignment vertical="center"/>
    </xf>
    <xf numFmtId="0" fontId="6" fillId="0" borderId="46" xfId="0" applyFont="1" applyFill="1" applyBorder="1" applyAlignment="1">
      <alignment horizontal="center" vertical="center" wrapText="1" shrinkToFit="1"/>
    </xf>
    <xf numFmtId="0" fontId="0" fillId="0" borderId="0" xfId="0">
      <alignment vertical="center"/>
    </xf>
    <xf numFmtId="0" fontId="0" fillId="5" borderId="59" xfId="0" applyFill="1" applyBorder="1" applyAlignment="1">
      <alignment horizontal="center" vertical="center" shrinkToFit="1"/>
    </xf>
    <xf numFmtId="0" fontId="4" fillId="0" borderId="104" xfId="0" applyFont="1" applyBorder="1" applyAlignment="1">
      <alignment horizontal="center" vertical="center" wrapText="1"/>
    </xf>
    <xf numFmtId="0" fontId="4" fillId="0" borderId="38" xfId="0" applyFont="1" applyBorder="1" applyAlignment="1">
      <alignment horizontal="center" vertical="center" wrapText="1" shrinkToFit="1"/>
    </xf>
    <xf numFmtId="0" fontId="2" fillId="0" borderId="37" xfId="0" applyFont="1" applyBorder="1" applyAlignment="1">
      <alignment horizontal="center" vertical="center" wrapText="1"/>
    </xf>
    <xf numFmtId="0" fontId="0" fillId="0" borderId="0" xfId="0">
      <alignment vertical="center"/>
    </xf>
    <xf numFmtId="0" fontId="0" fillId="0" borderId="2" xfId="0" applyBorder="1" applyAlignment="1">
      <alignment vertical="center"/>
    </xf>
    <xf numFmtId="0" fontId="0" fillId="0" borderId="0" xfId="0" applyBorder="1" applyAlignment="1">
      <alignment vertical="center"/>
    </xf>
    <xf numFmtId="0" fontId="0" fillId="0" borderId="39" xfId="0" applyBorder="1" applyAlignment="1">
      <alignment vertical="center"/>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2" borderId="14" xfId="0" applyFill="1" applyBorder="1" applyAlignment="1">
      <alignment vertical="center" wrapText="1"/>
    </xf>
    <xf numFmtId="0" fontId="0" fillId="0" borderId="14" xfId="0" applyFill="1" applyBorder="1" applyAlignment="1" applyProtection="1">
      <alignment horizontal="center" vertical="center"/>
      <protection locked="0"/>
    </xf>
    <xf numFmtId="0" fontId="0" fillId="2" borderId="1"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3" xfId="0" applyFill="1" applyBorder="1" applyAlignment="1">
      <alignment vertical="center"/>
    </xf>
    <xf numFmtId="0" fontId="0" fillId="0" borderId="2" xfId="0" applyBorder="1" applyAlignment="1">
      <alignment vertical="center" wrapText="1"/>
    </xf>
    <xf numFmtId="0" fontId="0" fillId="2" borderId="14" xfId="0" applyFill="1" applyBorder="1" applyAlignment="1">
      <alignment horizontal="center" vertical="center"/>
    </xf>
    <xf numFmtId="0" fontId="0" fillId="2" borderId="6" xfId="0" applyFill="1" applyBorder="1" applyAlignment="1">
      <alignment vertical="center" shrinkToFit="1"/>
    </xf>
    <xf numFmtId="0" fontId="0" fillId="2" borderId="2" xfId="0" applyFill="1" applyBorder="1" applyAlignment="1">
      <alignment vertical="center" shrinkToFit="1"/>
    </xf>
    <xf numFmtId="0" fontId="0" fillId="2" borderId="13" xfId="0" applyFill="1" applyBorder="1" applyAlignment="1">
      <alignment vertical="center" shrinkToFit="1"/>
    </xf>
    <xf numFmtId="0" fontId="0" fillId="0" borderId="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2" borderId="13" xfId="0" applyFont="1" applyFill="1" applyBorder="1" applyAlignment="1">
      <alignment vertical="center"/>
    </xf>
    <xf numFmtId="0" fontId="0" fillId="0" borderId="14" xfId="0" applyFill="1" applyBorder="1" applyAlignment="1" applyProtection="1">
      <alignment vertical="center"/>
      <protection locked="0"/>
    </xf>
    <xf numFmtId="0" fontId="0" fillId="0" borderId="2" xfId="0" applyBorder="1" applyAlignment="1">
      <alignment horizontal="left" vertical="center"/>
    </xf>
    <xf numFmtId="0" fontId="0" fillId="0" borderId="0" xfId="0" applyBorder="1" applyAlignment="1">
      <alignment horizontal="left" vertical="center"/>
    </xf>
    <xf numFmtId="0" fontId="0" fillId="0" borderId="39" xfId="0" applyBorder="1" applyAlignment="1">
      <alignment horizontal="left" vertical="center"/>
    </xf>
    <xf numFmtId="0" fontId="0" fillId="0" borderId="14" xfId="0" applyFill="1" applyBorder="1" applyAlignment="1" applyProtection="1">
      <alignment vertical="center" wrapText="1"/>
      <protection locked="0"/>
    </xf>
    <xf numFmtId="0" fontId="0" fillId="2" borderId="6"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9"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1" xfId="0" applyFont="1" applyFill="1" applyBorder="1" applyAlignment="1">
      <alignment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2" xfId="0" applyFont="1" applyFill="1" applyBorder="1" applyAlignment="1">
      <alignment vertical="center"/>
    </xf>
    <xf numFmtId="0" fontId="8" fillId="0" borderId="0" xfId="0" applyFont="1" applyFill="1" applyBorder="1" applyAlignment="1">
      <alignment vertical="center"/>
    </xf>
    <xf numFmtId="0" fontId="8" fillId="0" borderId="39" xfId="0" applyFont="1"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0" borderId="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2" borderId="10" xfId="0" applyFill="1" applyBorder="1" applyAlignment="1">
      <alignment vertical="center" wrapText="1"/>
    </xf>
    <xf numFmtId="0" fontId="0" fillId="2" borderId="13" xfId="0" applyFill="1" applyBorder="1" applyAlignment="1">
      <alignment vertical="center" wrapText="1"/>
    </xf>
    <xf numFmtId="0" fontId="0" fillId="0" borderId="7" xfId="0" applyFill="1" applyBorder="1" applyAlignment="1" applyProtection="1">
      <alignment vertical="center" wrapText="1"/>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1" xfId="0" applyBorder="1" applyAlignment="1">
      <alignment vertical="center" shrinkToFit="1"/>
    </xf>
    <xf numFmtId="0" fontId="0" fillId="0" borderId="12" xfId="0" applyBorder="1" applyAlignment="1">
      <alignment vertical="center" shrinkToFit="1"/>
    </xf>
    <xf numFmtId="0" fontId="0" fillId="0" borderId="9" xfId="0" applyBorder="1" applyAlignment="1">
      <alignment vertical="center" shrinkToFit="1"/>
    </xf>
    <xf numFmtId="0" fontId="0" fillId="0" borderId="13" xfId="0" applyFill="1" applyBorder="1" applyAlignment="1" applyProtection="1">
      <alignment vertical="center"/>
      <protection locked="0"/>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5" xfId="0" applyFill="1" applyBorder="1" applyAlignment="1" applyProtection="1">
      <alignment horizontal="left" vertical="center" wrapText="1"/>
      <protection locked="0"/>
    </xf>
    <xf numFmtId="0" fontId="0" fillId="0" borderId="27"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0" borderId="40"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0" fillId="2" borderId="11" xfId="0" applyFill="1" applyBorder="1" applyAlignment="1">
      <alignment vertical="center" wrapText="1"/>
    </xf>
    <xf numFmtId="0" fontId="3" fillId="0" borderId="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9" fillId="0" borderId="6" xfId="0" applyFont="1" applyFill="1" applyBorder="1" applyAlignment="1">
      <alignment vertical="center" wrapText="1"/>
    </xf>
    <xf numFmtId="0" fontId="0" fillId="2" borderId="8" xfId="0" applyFill="1" applyBorder="1" applyAlignment="1">
      <alignment horizontal="center" vertical="center"/>
    </xf>
    <xf numFmtId="0" fontId="0" fillId="2" borderId="39" xfId="0" applyFill="1" applyBorder="1" applyAlignment="1">
      <alignment horizontal="center" vertical="center"/>
    </xf>
    <xf numFmtId="0" fontId="0" fillId="2" borderId="5" xfId="0" applyFill="1" applyBorder="1" applyAlignment="1">
      <alignment horizontal="center" vertical="center"/>
    </xf>
    <xf numFmtId="0" fontId="0" fillId="0" borderId="1"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9" xfId="0" applyFill="1" applyBorder="1" applyAlignment="1" applyProtection="1">
      <alignment vertical="center" shrinkToFit="1"/>
      <protection locked="0"/>
    </xf>
    <xf numFmtId="0" fontId="8" fillId="0" borderId="2" xfId="0" applyFont="1" applyFill="1" applyBorder="1" applyAlignment="1">
      <alignment vertical="center" wrapText="1"/>
    </xf>
    <xf numFmtId="0" fontId="8" fillId="0" borderId="0" xfId="0" applyFont="1" applyFill="1" applyBorder="1" applyAlignment="1">
      <alignment vertical="center" wrapText="1"/>
    </xf>
    <xf numFmtId="0" fontId="8" fillId="0" borderId="39" xfId="0" applyFont="1" applyFill="1" applyBorder="1" applyAlignment="1">
      <alignment vertical="center" wrapText="1"/>
    </xf>
    <xf numFmtId="0" fontId="0" fillId="2" borderId="8" xfId="0" applyFill="1" applyBorder="1" applyAlignment="1">
      <alignment vertical="center"/>
    </xf>
    <xf numFmtId="0" fontId="0" fillId="2" borderId="5" xfId="0" applyFill="1" applyBorder="1" applyAlignment="1">
      <alignment vertical="center"/>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0" borderId="6" xfId="0"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0" fillId="2" borderId="10" xfId="0" applyFill="1" applyBorder="1" applyAlignment="1">
      <alignment vertical="center" shrinkToFi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7" fillId="0" borderId="0" xfId="1">
      <alignment vertical="center"/>
    </xf>
    <xf numFmtId="0" fontId="0" fillId="0" borderId="0" xfId="0">
      <alignment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1" xfId="0"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14" xfId="0" applyFont="1" applyFill="1" applyBorder="1" applyAlignment="1" applyProtection="1">
      <alignment horizontal="center" vertical="center"/>
      <protection locked="0"/>
    </xf>
    <xf numFmtId="0" fontId="3" fillId="0" borderId="9" xfId="0" applyFont="1" applyBorder="1" applyAlignment="1">
      <alignment vertical="center"/>
    </xf>
    <xf numFmtId="0" fontId="3" fillId="0" borderId="14" xfId="0" applyFont="1" applyBorder="1" applyAlignment="1">
      <alignment vertical="center"/>
    </xf>
    <xf numFmtId="0" fontId="3" fillId="0" borderId="1" xfId="0" applyFont="1" applyBorder="1" applyAlignment="1">
      <alignment vertical="center"/>
    </xf>
    <xf numFmtId="0" fontId="0" fillId="0" borderId="0" xfId="0" applyBorder="1" applyAlignment="1">
      <alignment vertical="center" wrapText="1"/>
    </xf>
    <xf numFmtId="0" fontId="0" fillId="0" borderId="3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3" fillId="0" borderId="12" xfId="0" applyFont="1" applyBorder="1" applyAlignment="1">
      <alignment vertical="center"/>
    </xf>
    <xf numFmtId="0" fontId="9" fillId="2" borderId="19"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0" fillId="2" borderId="20" xfId="0" applyFill="1" applyBorder="1" applyAlignment="1">
      <alignment vertical="center"/>
    </xf>
    <xf numFmtId="0" fontId="0" fillId="2" borderId="21" xfId="0" applyFill="1" applyBorder="1" applyAlignment="1">
      <alignment vertical="center"/>
    </xf>
    <xf numFmtId="0" fontId="0" fillId="0" borderId="22" xfId="0" applyBorder="1" applyAlignment="1">
      <alignment vertical="center"/>
    </xf>
    <xf numFmtId="0" fontId="0" fillId="0" borderId="23" xfId="0" applyBorder="1" applyAlignment="1">
      <alignment vertical="center" wrapText="1"/>
    </xf>
    <xf numFmtId="0" fontId="0" fillId="0" borderId="44" xfId="0" applyBorder="1" applyAlignment="1">
      <alignment vertical="center" wrapText="1"/>
    </xf>
    <xf numFmtId="14" fontId="0" fillId="0" borderId="45" xfId="0" applyNumberFormat="1" applyFill="1" applyBorder="1" applyAlignment="1">
      <alignment horizontal="center" vertical="center"/>
    </xf>
    <xf numFmtId="14" fontId="0" fillId="0" borderId="9" xfId="0" applyNumberFormat="1" applyFill="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2" xfId="0" applyFill="1"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5" borderId="59" xfId="0" applyFill="1" applyBorder="1" applyAlignment="1">
      <alignment horizontal="center" vertical="center" shrinkToFit="1"/>
    </xf>
    <xf numFmtId="0" fontId="0" fillId="3" borderId="70" xfId="0" applyFill="1" applyBorder="1" applyAlignment="1">
      <alignment horizontal="center" vertical="center" wrapText="1"/>
    </xf>
    <xf numFmtId="0" fontId="0" fillId="3" borderId="81" xfId="0" applyFill="1" applyBorder="1" applyAlignment="1">
      <alignment horizontal="center" vertical="center" wrapText="1"/>
    </xf>
    <xf numFmtId="0" fontId="0" fillId="3" borderId="10" xfId="0" applyFill="1" applyBorder="1" applyAlignment="1">
      <alignment horizontal="center" vertical="center"/>
    </xf>
    <xf numFmtId="0" fontId="0" fillId="3" borderId="82" xfId="0" applyFill="1" applyBorder="1" applyAlignment="1">
      <alignment horizontal="center" vertical="center"/>
    </xf>
    <xf numFmtId="0" fontId="0" fillId="3" borderId="83" xfId="0" applyFill="1" applyBorder="1" applyAlignment="1">
      <alignment horizontal="right" vertical="center"/>
    </xf>
    <xf numFmtId="0" fontId="0" fillId="3" borderId="84" xfId="0" applyFill="1" applyBorder="1" applyAlignment="1">
      <alignment horizontal="right"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3" borderId="70" xfId="0" applyFill="1" applyBorder="1" applyAlignment="1">
      <alignment horizontal="center" vertical="center"/>
    </xf>
    <xf numFmtId="0" fontId="0" fillId="3" borderId="72" xfId="0" applyFill="1" applyBorder="1" applyAlignment="1">
      <alignment horizontal="center" vertical="center"/>
    </xf>
    <xf numFmtId="0" fontId="0" fillId="3" borderId="77" xfId="0" applyFill="1" applyBorder="1" applyAlignment="1">
      <alignment horizontal="center" vertical="center"/>
    </xf>
    <xf numFmtId="0" fontId="0" fillId="0" borderId="71" xfId="0" applyBorder="1" applyAlignment="1">
      <alignment vertical="center" shrinkToFit="1"/>
    </xf>
    <xf numFmtId="0" fontId="0" fillId="3" borderId="10" xfId="0" applyFill="1" applyBorder="1" applyAlignment="1">
      <alignment horizontal="center" vertical="center" shrinkToFit="1"/>
    </xf>
    <xf numFmtId="0" fontId="0" fillId="3" borderId="13" xfId="0" applyFill="1" applyBorder="1" applyAlignment="1">
      <alignment horizontal="center" vertical="center" shrinkToFit="1"/>
    </xf>
    <xf numFmtId="0" fontId="0" fillId="0" borderId="10" xfId="0" applyBorder="1" applyAlignment="1">
      <alignment vertical="center" wrapText="1" shrinkToFit="1"/>
    </xf>
    <xf numFmtId="0" fontId="0" fillId="0" borderId="73" xfId="0" applyBorder="1" applyAlignment="1">
      <alignment vertical="center" wrapText="1" shrinkToFit="1"/>
    </xf>
    <xf numFmtId="0" fontId="0" fillId="0" borderId="13" xfId="0" applyBorder="1" applyAlignment="1">
      <alignment vertical="center" wrapText="1" shrinkToFit="1"/>
    </xf>
    <xf numFmtId="0" fontId="0" fillId="0" borderId="74" xfId="0" applyBorder="1" applyAlignment="1">
      <alignment vertical="center" wrapText="1" shrinkToFit="1"/>
    </xf>
    <xf numFmtId="0" fontId="0" fillId="3" borderId="51" xfId="0" applyFill="1" applyBorder="1" applyAlignment="1">
      <alignment horizontal="center" vertical="center"/>
    </xf>
    <xf numFmtId="0" fontId="0" fillId="3" borderId="76" xfId="0" applyFill="1" applyBorder="1" applyAlignment="1">
      <alignment horizontal="center" vertical="center"/>
    </xf>
    <xf numFmtId="0" fontId="0" fillId="3" borderId="70" xfId="0" applyFill="1" applyBorder="1" applyAlignment="1">
      <alignment horizontal="center" vertical="center" shrinkToFit="1"/>
    </xf>
    <xf numFmtId="0" fontId="0" fillId="3" borderId="77" xfId="0" applyFill="1" applyBorder="1" applyAlignment="1">
      <alignment horizontal="center" vertical="center" shrinkToFit="1"/>
    </xf>
    <xf numFmtId="176" fontId="0" fillId="0" borderId="1"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71" xfId="0" applyNumberFormat="1" applyBorder="1" applyAlignment="1">
      <alignment horizontal="center" vertical="center"/>
    </xf>
    <xf numFmtId="0" fontId="0" fillId="0" borderId="14" xfId="0" applyBorder="1" applyAlignment="1">
      <alignment horizontal="center" vertical="center" shrinkToFit="1"/>
    </xf>
    <xf numFmtId="0" fontId="0" fillId="0" borderId="79"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58" xfId="0" applyBorder="1" applyAlignment="1">
      <alignment vertical="center"/>
    </xf>
    <xf numFmtId="0" fontId="0" fillId="0" borderId="1" xfId="0" applyFill="1" applyBorder="1" applyAlignment="1">
      <alignment vertical="center" shrinkToFit="1"/>
    </xf>
    <xf numFmtId="0" fontId="0" fillId="0" borderId="12" xfId="0" applyFill="1" applyBorder="1" applyAlignment="1">
      <alignment vertical="center" shrinkToFit="1"/>
    </xf>
    <xf numFmtId="0" fontId="0" fillId="0" borderId="58" xfId="0" applyFill="1" applyBorder="1" applyAlignment="1">
      <alignment vertical="center" shrinkToFit="1"/>
    </xf>
    <xf numFmtId="0" fontId="0" fillId="0" borderId="103" xfId="0" applyBorder="1" applyAlignment="1">
      <alignment vertical="center"/>
    </xf>
    <xf numFmtId="0" fontId="5" fillId="5" borderId="62" xfId="0" applyFont="1" applyFill="1" applyBorder="1" applyAlignment="1">
      <alignment vertical="center" wrapText="1" shrinkToFit="1"/>
    </xf>
    <xf numFmtId="0" fontId="6" fillId="5" borderId="66" xfId="0" applyFont="1" applyFill="1" applyBorder="1" applyAlignment="1">
      <alignment vertical="center" wrapText="1" shrinkToFit="1"/>
    </xf>
    <xf numFmtId="0" fontId="0" fillId="5" borderId="10" xfId="0" applyFill="1" applyBorder="1" applyAlignment="1">
      <alignment horizontal="center" vertical="center" shrinkToFit="1"/>
    </xf>
    <xf numFmtId="0" fontId="0" fillId="5" borderId="13" xfId="0" applyFill="1" applyBorder="1" applyAlignment="1">
      <alignment horizontal="center" vertical="center" shrinkToFit="1"/>
    </xf>
    <xf numFmtId="0" fontId="0" fillId="5" borderId="30" xfId="0" applyFill="1" applyBorder="1" applyAlignment="1">
      <alignment horizontal="center" vertical="center"/>
    </xf>
    <xf numFmtId="0" fontId="0" fillId="5" borderId="63" xfId="0" applyFill="1" applyBorder="1" applyAlignment="1">
      <alignment horizontal="center" vertical="center"/>
    </xf>
    <xf numFmtId="0" fontId="4" fillId="5" borderId="64"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0" borderId="45" xfId="0" applyFill="1" applyBorder="1" applyAlignment="1">
      <alignment vertical="center"/>
    </xf>
    <xf numFmtId="0" fontId="0" fillId="0" borderId="12" xfId="0" applyFill="1" applyBorder="1" applyAlignment="1">
      <alignment vertical="center"/>
    </xf>
    <xf numFmtId="0" fontId="0" fillId="0" borderId="103" xfId="0" applyFill="1" applyBorder="1" applyAlignment="1">
      <alignment vertical="center"/>
    </xf>
    <xf numFmtId="0" fontId="4" fillId="5" borderId="10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0" fillId="2" borderId="7" xfId="0" applyFill="1" applyBorder="1" applyAlignment="1">
      <alignment horizontal="center" vertical="center"/>
    </xf>
    <xf numFmtId="0" fontId="0" fillId="0" borderId="0" xfId="0" applyBorder="1" applyAlignment="1">
      <alignment horizontal="center" vertical="center"/>
    </xf>
    <xf numFmtId="14" fontId="0" fillId="0" borderId="4" xfId="0" applyNumberFormat="1" applyBorder="1" applyAlignment="1">
      <alignment horizontal="center" vertical="center"/>
    </xf>
    <xf numFmtId="0" fontId="0" fillId="5" borderId="52" xfId="0" applyFill="1" applyBorder="1" applyAlignment="1">
      <alignment horizontal="center" vertical="center" wrapText="1"/>
    </xf>
    <xf numFmtId="0" fontId="0" fillId="5" borderId="57" xfId="0" applyFill="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14" fontId="0" fillId="0" borderId="54" xfId="0" applyNumberFormat="1" applyBorder="1" applyAlignment="1">
      <alignment horizontal="center" vertical="center"/>
    </xf>
    <xf numFmtId="0" fontId="0" fillId="0" borderId="56"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7" xfId="0" applyBorder="1" applyAlignment="1">
      <alignment horizontal="center" vertical="center"/>
    </xf>
    <xf numFmtId="0" fontId="0" fillId="5" borderId="62" xfId="0" applyFill="1" applyBorder="1" applyAlignment="1">
      <alignment horizontal="center" vertical="center"/>
    </xf>
    <xf numFmtId="0" fontId="0" fillId="5" borderId="66" xfId="0" applyFill="1" applyBorder="1" applyAlignment="1">
      <alignment horizontal="center" vertical="center"/>
    </xf>
    <xf numFmtId="0" fontId="0" fillId="5" borderId="65" xfId="0" applyFill="1" applyBorder="1" applyAlignment="1">
      <alignment horizontal="center" vertical="center"/>
    </xf>
    <xf numFmtId="0" fontId="0" fillId="5" borderId="51" xfId="0" applyFill="1" applyBorder="1" applyAlignment="1">
      <alignment horizontal="center" vertical="center"/>
    </xf>
    <xf numFmtId="0" fontId="0" fillId="0" borderId="36" xfId="0" applyBorder="1" applyAlignment="1">
      <alignment vertical="center"/>
    </xf>
    <xf numFmtId="0" fontId="0" fillId="2" borderId="14"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4" xfId="0" applyFill="1" applyBorder="1" applyAlignment="1" applyProtection="1">
      <alignment vertical="center"/>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xf>
    <xf numFmtId="0" fontId="0" fillId="0" borderId="5" xfId="0" applyBorder="1" applyAlignment="1" applyProtection="1">
      <alignment vertical="center" wrapText="1"/>
    </xf>
    <xf numFmtId="0" fontId="0" fillId="0" borderId="14" xfId="0" applyFont="1" applyBorder="1" applyAlignment="1" applyProtection="1">
      <alignment horizontal="center" vertical="center"/>
    </xf>
    <xf numFmtId="0" fontId="0" fillId="2" borderId="1" xfId="0" applyFill="1" applyBorder="1" applyAlignment="1" applyProtection="1">
      <alignment vertical="center"/>
    </xf>
    <xf numFmtId="0" fontId="0" fillId="2" borderId="9" xfId="0" applyFill="1" applyBorder="1" applyAlignment="1" applyProtection="1">
      <alignment vertical="center"/>
    </xf>
    <xf numFmtId="0" fontId="0" fillId="0" borderId="1" xfId="0" applyBorder="1" applyAlignment="1" applyProtection="1">
      <alignment vertical="center" wrapText="1"/>
    </xf>
    <xf numFmtId="0" fontId="0" fillId="0" borderId="12" xfId="0" applyBorder="1" applyAlignment="1" applyProtection="1">
      <alignment vertical="center" wrapText="1"/>
    </xf>
    <xf numFmtId="0" fontId="0" fillId="0" borderId="9" xfId="0" applyBorder="1" applyAlignment="1" applyProtection="1">
      <alignment vertical="center" wrapText="1"/>
    </xf>
    <xf numFmtId="0" fontId="0" fillId="0" borderId="1" xfId="0" applyBorder="1" applyAlignment="1" applyProtection="1">
      <alignment vertical="center"/>
    </xf>
    <xf numFmtId="0" fontId="0" fillId="0" borderId="12" xfId="0" applyBorder="1" applyAlignment="1" applyProtection="1">
      <alignment vertical="center"/>
    </xf>
    <xf numFmtId="0" fontId="0" fillId="0" borderId="9" xfId="0" applyBorder="1" applyAlignment="1" applyProtection="1">
      <alignment vertical="center"/>
    </xf>
    <xf numFmtId="0" fontId="0" fillId="2" borderId="6" xfId="0" applyFill="1" applyBorder="1" applyAlignment="1" applyProtection="1">
      <alignment vertical="center"/>
    </xf>
    <xf numFmtId="0" fontId="0" fillId="2" borderId="13" xfId="0" applyFill="1" applyBorder="1" applyAlignment="1" applyProtection="1">
      <alignment vertical="center"/>
    </xf>
    <xf numFmtId="0" fontId="3" fillId="0" borderId="12" xfId="0" applyFont="1" applyBorder="1" applyAlignment="1" applyProtection="1">
      <alignment vertical="center"/>
    </xf>
    <xf numFmtId="0" fontId="3" fillId="0" borderId="9" xfId="0" applyFont="1"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7" fillId="0" borderId="0" xfId="1" applyProtection="1">
      <alignment vertical="center"/>
    </xf>
    <xf numFmtId="0" fontId="0" fillId="0" borderId="0" xfId="0" applyProtection="1">
      <alignment vertical="center"/>
    </xf>
    <xf numFmtId="0" fontId="3" fillId="2" borderId="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0" fillId="2" borderId="5" xfId="0" applyFill="1" applyBorder="1" applyAlignment="1" applyProtection="1">
      <alignment vertical="center"/>
    </xf>
    <xf numFmtId="0" fontId="0" fillId="2" borderId="8" xfId="0" applyFill="1" applyBorder="1" applyAlignment="1" applyProtection="1">
      <alignment vertical="center"/>
    </xf>
    <xf numFmtId="0" fontId="0" fillId="2" borderId="3" xfId="0" applyFill="1" applyBorder="1" applyAlignment="1" applyProtection="1">
      <alignment vertical="center"/>
    </xf>
    <xf numFmtId="0" fontId="0" fillId="2" borderId="2" xfId="0" applyFill="1" applyBorder="1" applyAlignment="1" applyProtection="1">
      <alignment vertical="center"/>
    </xf>
    <xf numFmtId="0" fontId="3" fillId="0" borderId="14" xfId="0" applyFont="1" applyBorder="1" applyAlignment="1" applyProtection="1">
      <alignment vertical="center"/>
    </xf>
    <xf numFmtId="0" fontId="0" fillId="0" borderId="2" xfId="0" applyBorder="1" applyAlignment="1" applyProtection="1">
      <alignment vertical="center" wrapText="1"/>
    </xf>
    <xf numFmtId="0" fontId="0" fillId="0" borderId="0" xfId="0" applyBorder="1" applyAlignment="1" applyProtection="1">
      <alignment vertical="center" wrapText="1"/>
    </xf>
    <xf numFmtId="0" fontId="0" fillId="0" borderId="39" xfId="0" applyBorder="1" applyAlignment="1" applyProtection="1">
      <alignment vertical="center" wrapText="1"/>
    </xf>
    <xf numFmtId="0" fontId="0" fillId="2" borderId="10"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9" xfId="0" applyFill="1" applyBorder="1" applyAlignment="1" applyProtection="1">
      <alignment horizontal="center" vertical="center"/>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0" fillId="2" borderId="10" xfId="0" applyFill="1" applyBorder="1" applyAlignment="1" applyProtection="1">
      <alignment vertical="center" shrinkToFit="1"/>
    </xf>
    <xf numFmtId="0" fontId="0" fillId="2" borderId="13" xfId="0" applyFill="1" applyBorder="1" applyAlignment="1" applyProtection="1">
      <alignment vertical="center" shrinkToFit="1"/>
    </xf>
    <xf numFmtId="0" fontId="3" fillId="0" borderId="1"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9" xfId="0" applyFont="1" applyBorder="1" applyAlignment="1" applyProtection="1">
      <alignment vertical="center" wrapText="1"/>
    </xf>
    <xf numFmtId="0" fontId="0" fillId="2" borderId="10" xfId="0" applyFill="1" applyBorder="1" applyAlignment="1" applyProtection="1">
      <alignment vertical="center" wrapText="1"/>
    </xf>
    <xf numFmtId="0" fontId="0" fillId="2" borderId="11" xfId="0" applyFill="1" applyBorder="1" applyAlignment="1" applyProtection="1">
      <alignment vertical="center" wrapText="1"/>
    </xf>
    <xf numFmtId="0" fontId="0" fillId="0" borderId="2" xfId="0" applyBorder="1" applyAlignment="1" applyProtection="1">
      <alignment vertical="center"/>
    </xf>
    <xf numFmtId="0" fontId="0" fillId="0" borderId="0" xfId="0" applyBorder="1" applyAlignment="1" applyProtection="1">
      <alignment vertical="center"/>
    </xf>
    <xf numFmtId="0" fontId="0" fillId="0" borderId="39" xfId="0" applyBorder="1" applyAlignment="1" applyProtection="1">
      <alignment vertical="center"/>
    </xf>
    <xf numFmtId="0" fontId="0" fillId="0" borderId="1" xfId="0" applyFill="1" applyBorder="1" applyAlignment="1" applyProtection="1">
      <alignment vertical="center" shrinkToFit="1"/>
    </xf>
    <xf numFmtId="0" fontId="0" fillId="0" borderId="12" xfId="0" applyFill="1" applyBorder="1" applyAlignment="1" applyProtection="1">
      <alignment vertical="center" shrinkToFit="1"/>
    </xf>
    <xf numFmtId="0" fontId="0" fillId="0" borderId="9" xfId="0" applyFill="1" applyBorder="1" applyAlignment="1" applyProtection="1">
      <alignment vertical="center" shrinkToFi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0" fillId="0" borderId="9" xfId="0" applyFill="1" applyBorder="1" applyAlignment="1" applyProtection="1">
      <alignment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6" xfId="0" applyFill="1" applyBorder="1" applyAlignment="1" applyProtection="1">
      <alignment vertical="center" shrinkToFit="1"/>
    </xf>
    <xf numFmtId="0" fontId="0" fillId="0" borderId="8" xfId="0" applyFill="1" applyBorder="1" applyAlignment="1" applyProtection="1">
      <alignment vertical="center" shrinkToFit="1"/>
    </xf>
    <xf numFmtId="0" fontId="0" fillId="2" borderId="8" xfId="0"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5" xfId="0" applyFill="1" applyBorder="1" applyAlignment="1" applyProtection="1">
      <alignment horizontal="center" vertical="center"/>
    </xf>
    <xf numFmtId="0" fontId="9" fillId="0" borderId="6"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39" xfId="0" applyFont="1" applyFill="1" applyBorder="1" applyAlignment="1" applyProtection="1">
      <alignment vertical="center" wrapText="1"/>
    </xf>
    <xf numFmtId="0" fontId="8" fillId="0" borderId="1" xfId="0" applyFont="1" applyFill="1" applyBorder="1" applyAlignment="1" applyProtection="1">
      <alignment vertical="center"/>
    </xf>
    <xf numFmtId="0" fontId="8" fillId="0" borderId="12" xfId="0" applyFont="1" applyFill="1" applyBorder="1" applyAlignment="1" applyProtection="1">
      <alignment vertical="center"/>
    </xf>
    <xf numFmtId="0" fontId="8" fillId="0" borderId="9" xfId="0" applyFont="1" applyFill="1" applyBorder="1" applyAlignment="1" applyProtection="1">
      <alignment vertical="center"/>
    </xf>
    <xf numFmtId="0" fontId="0" fillId="2" borderId="6"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0" borderId="15" xfId="0" applyFill="1" applyBorder="1" applyAlignment="1" applyProtection="1">
      <alignment horizontal="left" vertical="center" wrapText="1"/>
    </xf>
    <xf numFmtId="0" fontId="0" fillId="0" borderId="27"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0" borderId="40"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41" xfId="0"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28"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0" borderId="1" xfId="0" applyBorder="1" applyAlignment="1" applyProtection="1">
      <alignment horizontal="left" vertical="center"/>
    </xf>
    <xf numFmtId="0" fontId="0" fillId="0" borderId="12" xfId="0" applyBorder="1" applyAlignment="1" applyProtection="1">
      <alignment horizontal="left" vertical="center"/>
    </xf>
    <xf numFmtId="0" fontId="0" fillId="0" borderId="9" xfId="0" applyBorder="1" applyAlignment="1" applyProtection="1">
      <alignment horizontal="left" vertical="center"/>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2" borderId="13" xfId="0" applyFill="1" applyBorder="1" applyAlignment="1" applyProtection="1">
      <alignment vertical="center" wrapText="1"/>
    </xf>
    <xf numFmtId="0" fontId="0" fillId="0" borderId="7" xfId="0" applyFill="1" applyBorder="1" applyAlignment="1" applyProtection="1">
      <alignment vertical="center" wrapText="1"/>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2" borderId="6"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10" xfId="0" applyFill="1" applyBorder="1" applyAlignment="1" applyProtection="1">
      <alignment vertical="center"/>
    </xf>
    <xf numFmtId="0" fontId="0" fillId="2" borderId="6" xfId="0" applyFill="1" applyBorder="1" applyAlignment="1" applyProtection="1">
      <alignment vertical="center" shrinkToFit="1"/>
    </xf>
    <xf numFmtId="0" fontId="0" fillId="2" borderId="2" xfId="0" applyFill="1" applyBorder="1" applyAlignment="1" applyProtection="1">
      <alignment vertical="center" shrinkToFit="1"/>
    </xf>
    <xf numFmtId="0" fontId="0" fillId="2" borderId="11" xfId="0" applyFill="1" applyBorder="1" applyAlignment="1" applyProtection="1">
      <alignment vertical="center"/>
    </xf>
    <xf numFmtId="0" fontId="0" fillId="0" borderId="14" xfId="0" applyFill="1" applyBorder="1" applyAlignment="1" applyProtection="1">
      <alignment vertical="center"/>
    </xf>
    <xf numFmtId="0" fontId="0" fillId="0" borderId="2" xfId="0" applyBorder="1" applyAlignment="1" applyProtection="1">
      <alignment horizontal="left" vertical="center"/>
    </xf>
    <xf numFmtId="0" fontId="0" fillId="0" borderId="0" xfId="0" applyBorder="1" applyAlignment="1" applyProtection="1">
      <alignment horizontal="left" vertical="center"/>
    </xf>
    <xf numFmtId="0" fontId="0" fillId="0" borderId="39" xfId="0" applyBorder="1" applyAlignment="1" applyProtection="1">
      <alignment horizontal="left" vertical="center"/>
    </xf>
    <xf numFmtId="0" fontId="0" fillId="2" borderId="14" xfId="0" applyFill="1" applyBorder="1" applyAlignment="1" applyProtection="1">
      <alignment vertical="center" wrapText="1"/>
    </xf>
    <xf numFmtId="0" fontId="0" fillId="0" borderId="14" xfId="0"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0" fillId="0" borderId="14" xfId="0" applyFill="1" applyBorder="1" applyAlignment="1" applyProtection="1">
      <alignment horizontal="center" vertical="center"/>
    </xf>
    <xf numFmtId="0" fontId="0" fillId="2" borderId="12" xfId="0" applyFill="1" applyBorder="1" applyAlignment="1" applyProtection="1">
      <alignment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58" xfId="0" applyFill="1" applyBorder="1" applyAlignment="1">
      <alignment vertical="center"/>
    </xf>
    <xf numFmtId="0" fontId="0" fillId="5" borderId="62" xfId="0" applyFill="1" applyBorder="1" applyAlignment="1">
      <alignment horizontal="center" vertical="center" shrinkToFit="1"/>
    </xf>
    <xf numFmtId="0" fontId="0" fillId="5" borderId="66" xfId="0" applyFill="1" applyBorder="1" applyAlignment="1">
      <alignment horizontal="center" vertical="center" shrinkToFit="1"/>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7" xfId="0" applyFill="1" applyBorder="1" applyAlignment="1">
      <alignment horizontal="left" vertical="center"/>
    </xf>
    <xf numFmtId="0" fontId="0" fillId="0" borderId="14" xfId="0" applyBorder="1" applyAlignment="1">
      <alignment horizontal="center" vertical="center"/>
    </xf>
    <xf numFmtId="0" fontId="0" fillId="0" borderId="79" xfId="0" applyBorder="1" applyAlignment="1">
      <alignment horizontal="center" vertical="center"/>
    </xf>
    <xf numFmtId="0" fontId="0" fillId="2" borderId="1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459443</xdr:colOff>
      <xdr:row>3</xdr:row>
      <xdr:rowOff>123265</xdr:rowOff>
    </xdr:from>
    <xdr:to>
      <xdr:col>13</xdr:col>
      <xdr:colOff>1490391</xdr:colOff>
      <xdr:row>6</xdr:row>
      <xdr:rowOff>168086</xdr:rowOff>
    </xdr:to>
    <xdr:sp macro="" textlink="">
      <xdr:nvSpPr>
        <xdr:cNvPr id="2" name="正方形/長方形 1"/>
        <xdr:cNvSpPr/>
      </xdr:nvSpPr>
      <xdr:spPr>
        <a:xfrm>
          <a:off x="12194243" y="980515"/>
          <a:ext cx="2554948" cy="91159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和暦換算　</a:t>
          </a:r>
          <a:r>
            <a:rPr kumimoji="1" lang="en-US" altLang="ja-JP" sz="1100"/>
            <a:t>※</a:t>
          </a:r>
          <a:r>
            <a:rPr kumimoji="1" lang="ja-JP" altLang="en-US" sz="1100"/>
            <a:t>元年は</a:t>
          </a:r>
          <a:r>
            <a:rPr kumimoji="1" lang="en-US" altLang="ja-JP" sz="1100"/>
            <a:t>1</a:t>
          </a:r>
          <a:r>
            <a:rPr kumimoji="1" lang="ja-JP" altLang="en-US" sz="1100"/>
            <a:t>年とします。</a:t>
          </a:r>
          <a:endParaRPr kumimoji="1" lang="en-US" altLang="ja-JP" sz="1100"/>
        </a:p>
        <a:p>
          <a:pPr algn="l"/>
          <a:r>
            <a:rPr kumimoji="1" lang="ja-JP" altLang="en-US" sz="1100"/>
            <a:t>　明治：年数＋</a:t>
          </a:r>
          <a:r>
            <a:rPr kumimoji="1" lang="en-US" altLang="ja-JP" sz="1100"/>
            <a:t>1867</a:t>
          </a:r>
          <a:r>
            <a:rPr kumimoji="1" lang="ja-JP" altLang="en-US" sz="1100"/>
            <a:t>、大正：年数＋</a:t>
          </a:r>
          <a:r>
            <a:rPr kumimoji="1" lang="en-US" altLang="ja-JP" sz="1100"/>
            <a:t>1911</a:t>
          </a:r>
        </a:p>
        <a:p>
          <a:pPr algn="l"/>
          <a:r>
            <a:rPr kumimoji="1" lang="ja-JP" altLang="en-US" sz="1100"/>
            <a:t>　昭和：年数＋</a:t>
          </a:r>
          <a:r>
            <a:rPr kumimoji="1" lang="en-US" altLang="ja-JP" sz="1100"/>
            <a:t>1925</a:t>
          </a:r>
          <a:r>
            <a:rPr kumimoji="1" lang="ja-JP" altLang="en-US" sz="1100"/>
            <a:t>、平成：年数＋</a:t>
          </a:r>
          <a:r>
            <a:rPr kumimoji="1" lang="en-US" altLang="ja-JP" sz="1100"/>
            <a:t>1988</a:t>
          </a:r>
        </a:p>
        <a:p>
          <a:pPr algn="l"/>
          <a:r>
            <a:rPr kumimoji="1" lang="ja-JP" altLang="en-US" sz="1100"/>
            <a:t>　令和：年数＋</a:t>
          </a:r>
          <a:r>
            <a:rPr kumimoji="1" lang="en-US" altLang="ja-JP" sz="1100"/>
            <a:t>2018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323850</xdr:colOff>
      <xdr:row>36</xdr:row>
      <xdr:rowOff>66676</xdr:rowOff>
    </xdr:from>
    <xdr:to>
      <xdr:col>2</xdr:col>
      <xdr:colOff>666750</xdr:colOff>
      <xdr:row>36</xdr:row>
      <xdr:rowOff>190501</xdr:rowOff>
    </xdr:to>
    <xdr:sp macro="" textlink="">
      <xdr:nvSpPr>
        <xdr:cNvPr id="2" name="屈折矢印 1"/>
        <xdr:cNvSpPr/>
      </xdr:nvSpPr>
      <xdr:spPr>
        <a:xfrm rot="5400000">
          <a:off x="2100262" y="9958389"/>
          <a:ext cx="123825" cy="342900"/>
        </a:xfrm>
        <a:prstGeom prst="ben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459443</xdr:colOff>
      <xdr:row>3</xdr:row>
      <xdr:rowOff>123265</xdr:rowOff>
    </xdr:from>
    <xdr:to>
      <xdr:col>13</xdr:col>
      <xdr:colOff>1490391</xdr:colOff>
      <xdr:row>6</xdr:row>
      <xdr:rowOff>168086</xdr:rowOff>
    </xdr:to>
    <xdr:sp macro="" textlink="">
      <xdr:nvSpPr>
        <xdr:cNvPr id="2" name="正方形/長方形 1"/>
        <xdr:cNvSpPr/>
      </xdr:nvSpPr>
      <xdr:spPr>
        <a:xfrm>
          <a:off x="12194243" y="980515"/>
          <a:ext cx="2554948" cy="91159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和暦換算　</a:t>
          </a:r>
          <a:r>
            <a:rPr kumimoji="1" lang="en-US" altLang="ja-JP" sz="1100"/>
            <a:t>※</a:t>
          </a:r>
          <a:r>
            <a:rPr kumimoji="1" lang="ja-JP" altLang="en-US" sz="1100"/>
            <a:t>元年は</a:t>
          </a:r>
          <a:r>
            <a:rPr kumimoji="1" lang="en-US" altLang="ja-JP" sz="1100"/>
            <a:t>1</a:t>
          </a:r>
          <a:r>
            <a:rPr kumimoji="1" lang="ja-JP" altLang="en-US" sz="1100"/>
            <a:t>年とします。</a:t>
          </a:r>
          <a:endParaRPr kumimoji="1" lang="en-US" altLang="ja-JP" sz="1100"/>
        </a:p>
        <a:p>
          <a:pPr algn="l"/>
          <a:r>
            <a:rPr kumimoji="1" lang="ja-JP" altLang="en-US" sz="1100"/>
            <a:t>　明治：年数＋</a:t>
          </a:r>
          <a:r>
            <a:rPr kumimoji="1" lang="en-US" altLang="ja-JP" sz="1100"/>
            <a:t>1867</a:t>
          </a:r>
          <a:r>
            <a:rPr kumimoji="1" lang="ja-JP" altLang="en-US" sz="1100"/>
            <a:t>、大正：年数＋</a:t>
          </a:r>
          <a:r>
            <a:rPr kumimoji="1" lang="en-US" altLang="ja-JP" sz="1100"/>
            <a:t>1911</a:t>
          </a:r>
        </a:p>
        <a:p>
          <a:pPr algn="l"/>
          <a:r>
            <a:rPr kumimoji="1" lang="ja-JP" altLang="en-US" sz="1100"/>
            <a:t>　昭和：年数＋</a:t>
          </a:r>
          <a:r>
            <a:rPr kumimoji="1" lang="en-US" altLang="ja-JP" sz="1100"/>
            <a:t>1925</a:t>
          </a:r>
          <a:r>
            <a:rPr kumimoji="1" lang="ja-JP" altLang="en-US" sz="1100"/>
            <a:t>、平成：年数＋</a:t>
          </a:r>
          <a:r>
            <a:rPr kumimoji="1" lang="en-US" altLang="ja-JP" sz="1100"/>
            <a:t>1988</a:t>
          </a:r>
        </a:p>
        <a:p>
          <a:pPr algn="l"/>
          <a:r>
            <a:rPr kumimoji="1" lang="ja-JP" altLang="en-US" sz="1100"/>
            <a:t>　令和：年数＋</a:t>
          </a:r>
          <a:r>
            <a:rPr kumimoji="1" lang="en-US" altLang="ja-JP" sz="1100"/>
            <a:t>2018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323850</xdr:colOff>
      <xdr:row>35</xdr:row>
      <xdr:rowOff>66676</xdr:rowOff>
    </xdr:from>
    <xdr:to>
      <xdr:col>2</xdr:col>
      <xdr:colOff>666750</xdr:colOff>
      <xdr:row>35</xdr:row>
      <xdr:rowOff>190501</xdr:rowOff>
    </xdr:to>
    <xdr:sp macro="" textlink="">
      <xdr:nvSpPr>
        <xdr:cNvPr id="2" name="屈折矢印 1"/>
        <xdr:cNvSpPr/>
      </xdr:nvSpPr>
      <xdr:spPr>
        <a:xfrm rot="5400000">
          <a:off x="2100262" y="10244139"/>
          <a:ext cx="123825" cy="342900"/>
        </a:xfrm>
        <a:prstGeom prst="ben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ashita&#12295;&#12295;@&#215;&#215;.ne.jp" TargetMode="External"/><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89"/>
  <sheetViews>
    <sheetView zoomScale="85" zoomScaleNormal="85" workbookViewId="0">
      <pane ySplit="2" topLeftCell="A3" activePane="bottomLeft" state="frozen"/>
      <selection pane="bottomLeft" activeCell="D8" sqref="D8"/>
    </sheetView>
  </sheetViews>
  <sheetFormatPr defaultRowHeight="22.5" customHeight="1" x14ac:dyDescent="0.15"/>
  <cols>
    <col min="1" max="1" width="11.875" style="2" customWidth="1"/>
    <col min="2" max="2" width="11.875" style="19" customWidth="1"/>
    <col min="3" max="7" width="11.375" style="19" customWidth="1"/>
    <col min="8" max="8" width="11.375" style="138" customWidth="1"/>
    <col min="9" max="9" width="2" style="138" customWidth="1"/>
    <col min="10" max="14" width="20" style="138" customWidth="1"/>
    <col min="15" max="16384" width="9" style="138"/>
  </cols>
  <sheetData>
    <row r="1" spans="1:14" ht="22.5" customHeight="1" x14ac:dyDescent="0.15">
      <c r="A1" s="2" t="s">
        <v>140</v>
      </c>
    </row>
    <row r="2" spans="1:14" ht="22.5" customHeight="1" x14ac:dyDescent="0.15">
      <c r="A2" s="310" t="s">
        <v>70</v>
      </c>
      <c r="B2" s="310"/>
      <c r="C2" s="310" t="s">
        <v>71</v>
      </c>
      <c r="D2" s="310"/>
      <c r="E2" s="310"/>
      <c r="F2" s="310"/>
      <c r="G2" s="310"/>
      <c r="H2" s="310"/>
      <c r="J2" s="419" t="s">
        <v>72</v>
      </c>
      <c r="K2" s="420"/>
      <c r="L2" s="420"/>
      <c r="M2" s="420"/>
      <c r="N2" s="421"/>
    </row>
    <row r="3" spans="1:14" ht="22.5" customHeight="1" x14ac:dyDescent="0.15">
      <c r="A3" s="422" t="s">
        <v>29</v>
      </c>
      <c r="B3" s="422"/>
      <c r="C3" s="310" t="s">
        <v>192</v>
      </c>
      <c r="D3" s="310"/>
      <c r="E3" s="310" t="s">
        <v>193</v>
      </c>
      <c r="F3" s="310"/>
      <c r="G3" s="72"/>
      <c r="H3" s="72"/>
      <c r="J3" s="423" t="s">
        <v>217</v>
      </c>
      <c r="K3" s="424"/>
      <c r="L3" s="424"/>
      <c r="M3" s="424"/>
      <c r="N3" s="425"/>
    </row>
    <row r="4" spans="1:14" ht="23.25" customHeight="1" x14ac:dyDescent="0.15">
      <c r="A4" s="422"/>
      <c r="B4" s="422"/>
      <c r="C4" s="429"/>
      <c r="D4" s="429"/>
      <c r="E4" s="429"/>
      <c r="F4" s="429"/>
      <c r="G4" s="72"/>
      <c r="H4" s="72"/>
      <c r="I4" s="71"/>
      <c r="J4" s="426"/>
      <c r="K4" s="427"/>
      <c r="L4" s="427"/>
      <c r="M4" s="427"/>
      <c r="N4" s="428"/>
    </row>
    <row r="5" spans="1:14" ht="22.5" customHeight="1" x14ac:dyDescent="0.15">
      <c r="A5" s="422" t="s">
        <v>78</v>
      </c>
      <c r="B5" s="422"/>
      <c r="C5" s="429"/>
      <c r="D5" s="429"/>
      <c r="E5" s="429"/>
      <c r="F5" s="429"/>
      <c r="G5" s="72"/>
      <c r="H5" s="72"/>
      <c r="I5" s="71"/>
      <c r="J5" s="413" t="s">
        <v>86</v>
      </c>
      <c r="K5" s="435"/>
      <c r="L5" s="435"/>
      <c r="M5" s="435"/>
      <c r="N5" s="436"/>
    </row>
    <row r="6" spans="1:14" ht="22.5" customHeight="1" x14ac:dyDescent="0.15">
      <c r="A6" s="303" t="s">
        <v>27</v>
      </c>
      <c r="B6" s="305"/>
      <c r="C6" s="63"/>
      <c r="D6" s="20" t="s">
        <v>4</v>
      </c>
      <c r="E6" s="64"/>
      <c r="F6" s="20" t="s">
        <v>79</v>
      </c>
      <c r="G6" s="64"/>
      <c r="H6" s="20" t="s">
        <v>34</v>
      </c>
      <c r="J6" s="413" t="s">
        <v>194</v>
      </c>
      <c r="K6" s="435"/>
      <c r="L6" s="435"/>
      <c r="M6" s="435"/>
      <c r="N6" s="436"/>
    </row>
    <row r="7" spans="1:14" ht="22.5" customHeight="1" x14ac:dyDescent="0.15">
      <c r="A7" s="303" t="s">
        <v>3</v>
      </c>
      <c r="B7" s="305"/>
      <c r="C7" s="63"/>
      <c r="D7" s="20" t="s">
        <v>4</v>
      </c>
      <c r="E7" s="64"/>
      <c r="F7" s="20" t="s">
        <v>79</v>
      </c>
      <c r="G7" s="64"/>
      <c r="H7" s="20" t="s">
        <v>34</v>
      </c>
      <c r="J7" s="413" t="s">
        <v>103</v>
      </c>
      <c r="K7" s="435"/>
      <c r="L7" s="435"/>
      <c r="M7" s="435"/>
      <c r="N7" s="436"/>
    </row>
    <row r="8" spans="1:14" ht="22.5" customHeight="1" x14ac:dyDescent="0.15">
      <c r="A8" s="303" t="s">
        <v>35</v>
      </c>
      <c r="B8" s="305"/>
      <c r="C8" s="120"/>
      <c r="D8" s="31"/>
      <c r="E8" s="134"/>
      <c r="F8" s="134"/>
      <c r="G8" s="134"/>
      <c r="H8" s="134"/>
      <c r="J8" s="314" t="s">
        <v>87</v>
      </c>
      <c r="K8" s="315"/>
      <c r="L8" s="315"/>
      <c r="M8" s="315"/>
      <c r="N8" s="316"/>
    </row>
    <row r="9" spans="1:14" ht="22.5" customHeight="1" x14ac:dyDescent="0.15">
      <c r="A9" s="342" t="s">
        <v>6</v>
      </c>
      <c r="B9" s="116"/>
      <c r="C9" s="437"/>
      <c r="D9" s="437"/>
      <c r="E9" s="437"/>
      <c r="F9" s="437"/>
      <c r="G9" s="437"/>
      <c r="H9" s="430"/>
      <c r="I9" s="2"/>
      <c r="J9" s="330" t="s">
        <v>219</v>
      </c>
      <c r="K9" s="331"/>
      <c r="L9" s="331"/>
      <c r="M9" s="331"/>
      <c r="N9" s="332"/>
    </row>
    <row r="10" spans="1:14" ht="22.5" customHeight="1" x14ac:dyDescent="0.15">
      <c r="A10" s="308"/>
      <c r="B10" s="112" t="s">
        <v>73</v>
      </c>
      <c r="C10" s="437"/>
      <c r="D10" s="437"/>
      <c r="E10" s="33"/>
      <c r="F10" s="44"/>
      <c r="G10" s="44"/>
      <c r="H10" s="44"/>
      <c r="I10" s="2"/>
      <c r="J10" s="333"/>
      <c r="K10" s="334"/>
      <c r="L10" s="334"/>
      <c r="M10" s="334"/>
      <c r="N10" s="335"/>
    </row>
    <row r="11" spans="1:14" ht="22.5" customHeight="1" x14ac:dyDescent="0.15">
      <c r="A11" s="342" t="s">
        <v>81</v>
      </c>
      <c r="B11" s="393"/>
      <c r="C11" s="124" t="s">
        <v>83</v>
      </c>
      <c r="D11" s="124" t="s">
        <v>82</v>
      </c>
      <c r="E11" s="113"/>
      <c r="F11" s="113" t="s">
        <v>51</v>
      </c>
      <c r="G11" s="124" t="s">
        <v>195</v>
      </c>
      <c r="H11" s="32"/>
      <c r="I11" s="2"/>
      <c r="J11" s="403" t="s">
        <v>84</v>
      </c>
      <c r="K11" s="299"/>
      <c r="L11" s="299"/>
      <c r="M11" s="299"/>
      <c r="N11" s="300"/>
    </row>
    <row r="12" spans="1:14" ht="22.5" customHeight="1" x14ac:dyDescent="0.15">
      <c r="A12" s="344"/>
      <c r="B12" s="394"/>
      <c r="C12" s="109"/>
      <c r="D12" s="108"/>
      <c r="E12" s="20" t="s">
        <v>30</v>
      </c>
      <c r="F12" s="111"/>
      <c r="G12" s="111"/>
      <c r="H12" s="22" t="s">
        <v>5</v>
      </c>
      <c r="I12" s="2"/>
      <c r="J12" s="293"/>
      <c r="K12" s="294"/>
      <c r="L12" s="294"/>
      <c r="M12" s="294"/>
      <c r="N12" s="295"/>
    </row>
    <row r="13" spans="1:14" ht="22.5" customHeight="1" x14ac:dyDescent="0.15">
      <c r="A13" s="342" t="s">
        <v>77</v>
      </c>
      <c r="B13" s="112" t="s">
        <v>66</v>
      </c>
      <c r="C13" s="430"/>
      <c r="D13" s="431"/>
      <c r="E13" s="432"/>
      <c r="F13" s="414" t="s">
        <v>226</v>
      </c>
      <c r="G13" s="417"/>
      <c r="H13" s="418"/>
      <c r="I13" s="2"/>
      <c r="J13" s="403" t="s">
        <v>197</v>
      </c>
      <c r="K13" s="404"/>
      <c r="L13" s="404"/>
      <c r="M13" s="404"/>
      <c r="N13" s="405"/>
    </row>
    <row r="14" spans="1:14" ht="22.5" customHeight="1" x14ac:dyDescent="0.15">
      <c r="A14" s="343"/>
      <c r="B14" s="112" t="s">
        <v>36</v>
      </c>
      <c r="C14" s="430"/>
      <c r="D14" s="431"/>
      <c r="E14" s="432"/>
      <c r="F14" s="415"/>
      <c r="G14" s="417"/>
      <c r="H14" s="418"/>
      <c r="I14" s="2"/>
      <c r="J14" s="309"/>
      <c r="K14" s="433"/>
      <c r="L14" s="433"/>
      <c r="M14" s="433"/>
      <c r="N14" s="434"/>
    </row>
    <row r="15" spans="1:14" ht="22.5" customHeight="1" x14ac:dyDescent="0.15">
      <c r="A15" s="343"/>
      <c r="B15" s="112" t="s">
        <v>0</v>
      </c>
      <c r="C15" s="430"/>
      <c r="D15" s="431"/>
      <c r="E15" s="432"/>
      <c r="F15" s="415"/>
      <c r="G15" s="417"/>
      <c r="H15" s="418"/>
      <c r="I15" s="2"/>
      <c r="J15" s="309"/>
      <c r="K15" s="433"/>
      <c r="L15" s="433"/>
      <c r="M15" s="433"/>
      <c r="N15" s="434"/>
    </row>
    <row r="16" spans="1:14" ht="22.5" customHeight="1" x14ac:dyDescent="0.15">
      <c r="A16" s="343"/>
      <c r="B16" s="112" t="s">
        <v>89</v>
      </c>
      <c r="C16" s="409"/>
      <c r="D16" s="410"/>
      <c r="E16" s="410"/>
      <c r="F16" s="415"/>
      <c r="G16" s="417"/>
      <c r="H16" s="418"/>
      <c r="I16" s="2"/>
      <c r="J16" s="309"/>
      <c r="K16" s="433"/>
      <c r="L16" s="433"/>
      <c r="M16" s="433"/>
      <c r="N16" s="434"/>
    </row>
    <row r="17" spans="1:14" ht="22.5" customHeight="1" x14ac:dyDescent="0.15">
      <c r="A17" s="344"/>
      <c r="B17" s="112" t="s">
        <v>1</v>
      </c>
      <c r="C17" s="411" t="s">
        <v>196</v>
      </c>
      <c r="D17" s="412"/>
      <c r="E17" s="412"/>
      <c r="F17" s="416"/>
      <c r="G17" s="417"/>
      <c r="H17" s="418"/>
      <c r="I17" s="2"/>
      <c r="J17" s="406"/>
      <c r="K17" s="407"/>
      <c r="L17" s="407"/>
      <c r="M17" s="407"/>
      <c r="N17" s="408"/>
    </row>
    <row r="18" spans="1:14" ht="30" customHeight="1" x14ac:dyDescent="0.15">
      <c r="A18" s="303" t="s">
        <v>19</v>
      </c>
      <c r="B18" s="394"/>
      <c r="C18" s="65"/>
      <c r="D18" s="34"/>
      <c r="E18" s="21"/>
      <c r="F18" s="21"/>
      <c r="G18" s="21"/>
      <c r="H18" s="1"/>
      <c r="I18" s="1"/>
      <c r="J18" s="413" t="s">
        <v>85</v>
      </c>
      <c r="K18" s="315"/>
      <c r="L18" s="315"/>
      <c r="M18" s="315"/>
      <c r="N18" s="316"/>
    </row>
    <row r="19" spans="1:14" ht="22.5" customHeight="1" x14ac:dyDescent="0.15">
      <c r="A19" s="342" t="s">
        <v>20</v>
      </c>
      <c r="B19" s="123"/>
      <c r="C19" s="66"/>
      <c r="D19" s="47"/>
      <c r="I19" s="2"/>
      <c r="J19" s="314" t="s">
        <v>88</v>
      </c>
      <c r="K19" s="315"/>
      <c r="L19" s="315"/>
      <c r="M19" s="315"/>
      <c r="N19" s="316"/>
    </row>
    <row r="20" spans="1:14" ht="22.5" customHeight="1" x14ac:dyDescent="0.15">
      <c r="A20" s="343"/>
      <c r="B20" s="112" t="s">
        <v>148</v>
      </c>
      <c r="C20" s="122"/>
      <c r="D20" s="48" t="s">
        <v>149</v>
      </c>
      <c r="E20" s="47"/>
      <c r="F20" s="47"/>
      <c r="G20" s="47"/>
      <c r="H20" s="47"/>
      <c r="I20" s="2"/>
      <c r="J20" s="314" t="s">
        <v>151</v>
      </c>
      <c r="K20" s="315"/>
      <c r="L20" s="315"/>
      <c r="M20" s="315"/>
      <c r="N20" s="316"/>
    </row>
    <row r="21" spans="1:14" ht="22.5" customHeight="1" x14ac:dyDescent="0.15">
      <c r="A21" s="343"/>
      <c r="B21" s="402" t="s">
        <v>80</v>
      </c>
      <c r="C21" s="121"/>
      <c r="D21" s="126"/>
      <c r="E21" s="65"/>
      <c r="F21" s="65"/>
      <c r="G21" s="65"/>
      <c r="H21" s="65"/>
      <c r="I21" s="2"/>
      <c r="J21" s="403" t="s">
        <v>212</v>
      </c>
      <c r="K21" s="404"/>
      <c r="L21" s="404"/>
      <c r="M21" s="404"/>
      <c r="N21" s="405"/>
    </row>
    <row r="22" spans="1:14" ht="22.5" customHeight="1" x14ac:dyDescent="0.15">
      <c r="A22" s="344"/>
      <c r="B22" s="313"/>
      <c r="C22" s="40" t="s">
        <v>55</v>
      </c>
      <c r="D22" s="380"/>
      <c r="E22" s="381"/>
      <c r="F22" s="381"/>
      <c r="G22" s="381"/>
      <c r="H22" s="382"/>
      <c r="I22" s="2"/>
      <c r="J22" s="406"/>
      <c r="K22" s="407"/>
      <c r="L22" s="407"/>
      <c r="M22" s="407"/>
      <c r="N22" s="408"/>
    </row>
    <row r="23" spans="1:14" ht="22.5" customHeight="1" x14ac:dyDescent="0.15">
      <c r="A23" s="342" t="s">
        <v>106</v>
      </c>
      <c r="B23" s="393"/>
      <c r="C23" s="121"/>
      <c r="D23" s="132"/>
      <c r="E23" s="133"/>
      <c r="F23" s="133"/>
      <c r="G23" s="133"/>
      <c r="H23" s="133"/>
      <c r="I23" s="2"/>
      <c r="J23" s="383" t="s">
        <v>220</v>
      </c>
      <c r="K23" s="374"/>
      <c r="L23" s="374"/>
      <c r="M23" s="374"/>
      <c r="N23" s="375"/>
    </row>
    <row r="24" spans="1:14" ht="22.5" customHeight="1" x14ac:dyDescent="0.15">
      <c r="A24" s="344"/>
      <c r="B24" s="394"/>
      <c r="C24" s="40" t="s">
        <v>55</v>
      </c>
      <c r="D24" s="395"/>
      <c r="E24" s="395"/>
      <c r="F24" s="395"/>
      <c r="G24" s="395"/>
      <c r="H24" s="396"/>
      <c r="I24" s="2"/>
      <c r="J24" s="376"/>
      <c r="K24" s="377"/>
      <c r="L24" s="377"/>
      <c r="M24" s="377"/>
      <c r="N24" s="378"/>
    </row>
    <row r="25" spans="1:14" ht="22.5" customHeight="1" x14ac:dyDescent="0.15">
      <c r="A25" s="397" t="s">
        <v>57</v>
      </c>
      <c r="B25" s="112" t="s">
        <v>107</v>
      </c>
      <c r="C25" s="400"/>
      <c r="D25" s="401"/>
      <c r="E25" s="117"/>
      <c r="F25" s="117"/>
      <c r="G25" s="117"/>
      <c r="H25" s="117"/>
      <c r="I25" s="2"/>
      <c r="J25" s="314" t="s">
        <v>109</v>
      </c>
      <c r="K25" s="315"/>
      <c r="L25" s="315"/>
      <c r="M25" s="315"/>
      <c r="N25" s="316"/>
    </row>
    <row r="26" spans="1:14" ht="22.5" customHeight="1" x14ac:dyDescent="0.15">
      <c r="A26" s="398"/>
      <c r="B26" s="112" t="s">
        <v>58</v>
      </c>
      <c r="C26" s="387"/>
      <c r="D26" s="388"/>
      <c r="E26" s="388"/>
      <c r="F26" s="388"/>
      <c r="G26" s="388"/>
      <c r="H26" s="389"/>
      <c r="I26" s="2"/>
      <c r="J26" s="314" t="s">
        <v>111</v>
      </c>
      <c r="K26" s="315"/>
      <c r="L26" s="315"/>
      <c r="M26" s="315"/>
      <c r="N26" s="316"/>
    </row>
    <row r="27" spans="1:14" ht="22.5" customHeight="1" x14ac:dyDescent="0.15">
      <c r="A27" s="399"/>
      <c r="B27" s="112" t="s">
        <v>108</v>
      </c>
      <c r="C27" s="41"/>
      <c r="D27" s="39"/>
      <c r="E27" s="39"/>
      <c r="F27" s="39"/>
      <c r="G27" s="39"/>
      <c r="H27" s="39"/>
      <c r="I27" s="2"/>
      <c r="J27" s="314" t="s">
        <v>110</v>
      </c>
      <c r="K27" s="315"/>
      <c r="L27" s="315"/>
      <c r="M27" s="315"/>
      <c r="N27" s="316"/>
    </row>
    <row r="28" spans="1:14" ht="22.5" customHeight="1" x14ac:dyDescent="0.15">
      <c r="A28" s="349" t="s">
        <v>154</v>
      </c>
      <c r="B28" s="42" t="s">
        <v>115</v>
      </c>
      <c r="C28" s="51"/>
      <c r="D28" s="52" t="s">
        <v>155</v>
      </c>
      <c r="E28" s="380"/>
      <c r="F28" s="381"/>
      <c r="G28" s="381"/>
      <c r="H28" s="382"/>
      <c r="I28" s="2"/>
      <c r="J28" s="383" t="s">
        <v>221</v>
      </c>
      <c r="K28" s="331"/>
      <c r="L28" s="331"/>
      <c r="M28" s="331"/>
      <c r="N28" s="332"/>
    </row>
    <row r="29" spans="1:14" ht="22.5" customHeight="1" x14ac:dyDescent="0.15">
      <c r="A29" s="379"/>
      <c r="B29" s="42" t="s">
        <v>153</v>
      </c>
      <c r="C29" s="51"/>
      <c r="D29" s="52" t="s">
        <v>155</v>
      </c>
      <c r="E29" s="380"/>
      <c r="F29" s="381"/>
      <c r="G29" s="381"/>
      <c r="H29" s="382"/>
      <c r="I29" s="2"/>
      <c r="J29" s="339"/>
      <c r="K29" s="340"/>
      <c r="L29" s="340"/>
      <c r="M29" s="340"/>
      <c r="N29" s="341"/>
    </row>
    <row r="30" spans="1:14" ht="22.5" customHeight="1" x14ac:dyDescent="0.15">
      <c r="A30" s="176" t="s">
        <v>74</v>
      </c>
      <c r="B30" s="384"/>
      <c r="C30" s="387"/>
      <c r="D30" s="388"/>
      <c r="E30" s="388"/>
      <c r="F30" s="388"/>
      <c r="G30" s="388"/>
      <c r="H30" s="389"/>
      <c r="I30" s="2"/>
      <c r="J30" s="383" t="s">
        <v>230</v>
      </c>
      <c r="K30" s="374"/>
      <c r="L30" s="374"/>
      <c r="M30" s="374"/>
      <c r="N30" s="375"/>
    </row>
    <row r="31" spans="1:14" ht="22.5" customHeight="1" x14ac:dyDescent="0.15">
      <c r="A31" s="177"/>
      <c r="B31" s="385"/>
      <c r="C31" s="387"/>
      <c r="D31" s="388"/>
      <c r="E31" s="388"/>
      <c r="F31" s="388"/>
      <c r="G31" s="388"/>
      <c r="H31" s="389"/>
      <c r="I31" s="2"/>
      <c r="J31" s="390"/>
      <c r="K31" s="391"/>
      <c r="L31" s="391"/>
      <c r="M31" s="391"/>
      <c r="N31" s="392"/>
    </row>
    <row r="32" spans="1:14" ht="22.5" customHeight="1" x14ac:dyDescent="0.15">
      <c r="A32" s="177"/>
      <c r="B32" s="385"/>
      <c r="C32" s="387"/>
      <c r="D32" s="388"/>
      <c r="E32" s="388"/>
      <c r="F32" s="388"/>
      <c r="G32" s="388"/>
      <c r="H32" s="389"/>
      <c r="I32" s="2"/>
      <c r="J32" s="390"/>
      <c r="K32" s="391"/>
      <c r="L32" s="391"/>
      <c r="M32" s="391"/>
      <c r="N32" s="392"/>
    </row>
    <row r="33" spans="1:14" ht="22.5" customHeight="1" x14ac:dyDescent="0.15">
      <c r="A33" s="177"/>
      <c r="B33" s="386"/>
      <c r="C33" s="387"/>
      <c r="D33" s="388"/>
      <c r="E33" s="388"/>
      <c r="F33" s="388"/>
      <c r="G33" s="388"/>
      <c r="H33" s="389"/>
      <c r="I33" s="2"/>
      <c r="J33" s="390"/>
      <c r="K33" s="391"/>
      <c r="L33" s="391"/>
      <c r="M33" s="391"/>
      <c r="N33" s="392"/>
    </row>
    <row r="34" spans="1:14" s="178" customFormat="1" ht="22.5" customHeight="1" x14ac:dyDescent="0.15">
      <c r="A34" s="179"/>
      <c r="B34" s="112" t="s">
        <v>76</v>
      </c>
      <c r="C34" s="348"/>
      <c r="D34" s="320"/>
      <c r="E34" s="320"/>
      <c r="F34" s="320"/>
      <c r="G34" s="320"/>
      <c r="H34" s="357"/>
      <c r="I34" s="2"/>
      <c r="J34" s="336" t="s">
        <v>222</v>
      </c>
      <c r="K34" s="337"/>
      <c r="L34" s="337"/>
      <c r="M34" s="337"/>
      <c r="N34" s="338"/>
    </row>
    <row r="35" spans="1:14" ht="22.5" customHeight="1" x14ac:dyDescent="0.15">
      <c r="A35" s="358" t="s">
        <v>75</v>
      </c>
      <c r="B35" s="187"/>
      <c r="C35" s="27"/>
      <c r="D35" s="138"/>
      <c r="E35" s="138"/>
      <c r="F35" s="138"/>
      <c r="G35" s="138"/>
      <c r="J35" s="373" t="s">
        <v>232</v>
      </c>
      <c r="K35" s="374"/>
      <c r="L35" s="374"/>
      <c r="M35" s="374"/>
      <c r="N35" s="375"/>
    </row>
    <row r="36" spans="1:14" s="178" customFormat="1" ht="22.5" customHeight="1" thickBot="1" x14ac:dyDescent="0.2">
      <c r="A36" s="360"/>
      <c r="B36" s="149"/>
      <c r="C36" s="113" t="s">
        <v>67</v>
      </c>
      <c r="D36" s="51"/>
      <c r="E36" s="113" t="s">
        <v>68</v>
      </c>
      <c r="F36" s="115"/>
      <c r="G36" s="175" t="s">
        <v>231</v>
      </c>
      <c r="H36" s="180"/>
      <c r="J36" s="376"/>
      <c r="K36" s="377"/>
      <c r="L36" s="377"/>
      <c r="M36" s="377"/>
      <c r="N36" s="378"/>
    </row>
    <row r="37" spans="1:14" ht="22.5" customHeight="1" thickTop="1" x14ac:dyDescent="0.15">
      <c r="A37" s="358" t="s">
        <v>92</v>
      </c>
      <c r="B37" s="116"/>
      <c r="C37" s="347"/>
      <c r="D37" s="347"/>
      <c r="E37" s="361" t="s">
        <v>229</v>
      </c>
      <c r="F37" s="362"/>
      <c r="G37" s="362"/>
      <c r="H37" s="363"/>
      <c r="I37" s="2"/>
      <c r="J37" s="314" t="s">
        <v>90</v>
      </c>
      <c r="K37" s="315"/>
      <c r="L37" s="315"/>
      <c r="M37" s="315"/>
      <c r="N37" s="316"/>
    </row>
    <row r="38" spans="1:14" ht="22.5" customHeight="1" x14ac:dyDescent="0.15">
      <c r="A38" s="359"/>
      <c r="B38" s="112" t="s">
        <v>42</v>
      </c>
      <c r="C38" s="347"/>
      <c r="D38" s="347"/>
      <c r="E38" s="364"/>
      <c r="F38" s="365"/>
      <c r="G38" s="365"/>
      <c r="H38" s="366"/>
      <c r="I38" s="2"/>
      <c r="J38" s="314" t="s">
        <v>91</v>
      </c>
      <c r="K38" s="315"/>
      <c r="L38" s="315"/>
      <c r="M38" s="315"/>
      <c r="N38" s="316"/>
    </row>
    <row r="39" spans="1:14" ht="22.5" customHeight="1" x14ac:dyDescent="0.15">
      <c r="A39" s="359"/>
      <c r="B39" s="112" t="s">
        <v>43</v>
      </c>
      <c r="C39" s="347"/>
      <c r="D39" s="347"/>
      <c r="E39" s="364"/>
      <c r="F39" s="365"/>
      <c r="G39" s="365"/>
      <c r="H39" s="366"/>
      <c r="I39" s="2"/>
      <c r="J39" s="370" t="s">
        <v>93</v>
      </c>
      <c r="K39" s="371"/>
      <c r="L39" s="371"/>
      <c r="M39" s="371"/>
      <c r="N39" s="372"/>
    </row>
    <row r="40" spans="1:14" ht="22.5" customHeight="1" thickBot="1" x14ac:dyDescent="0.2">
      <c r="A40" s="360"/>
      <c r="B40" s="112" t="s">
        <v>44</v>
      </c>
      <c r="C40" s="347"/>
      <c r="D40" s="347"/>
      <c r="E40" s="367"/>
      <c r="F40" s="368"/>
      <c r="G40" s="368"/>
      <c r="H40" s="369"/>
      <c r="I40" s="2"/>
      <c r="J40" s="314" t="s">
        <v>94</v>
      </c>
      <c r="K40" s="315"/>
      <c r="L40" s="315"/>
      <c r="M40" s="315"/>
      <c r="N40" s="316"/>
    </row>
    <row r="41" spans="1:14" ht="22.5" customHeight="1" thickTop="1" x14ac:dyDescent="0.15">
      <c r="A41" s="342" t="s">
        <v>39</v>
      </c>
      <c r="B41" s="112" t="s">
        <v>95</v>
      </c>
      <c r="C41" s="345"/>
      <c r="D41" s="345"/>
      <c r="E41" s="345"/>
      <c r="F41" s="345"/>
      <c r="G41" s="345"/>
      <c r="H41" s="346"/>
      <c r="I41" s="2"/>
      <c r="J41" s="298" t="s">
        <v>120</v>
      </c>
      <c r="K41" s="299"/>
      <c r="L41" s="299"/>
      <c r="M41" s="299"/>
      <c r="N41" s="300"/>
    </row>
    <row r="42" spans="1:14" ht="22.5" customHeight="1" x14ac:dyDescent="0.15">
      <c r="A42" s="343"/>
      <c r="B42" s="112" t="s">
        <v>96</v>
      </c>
      <c r="C42" s="347"/>
      <c r="D42" s="347"/>
      <c r="E42" s="347"/>
      <c r="F42" s="347"/>
      <c r="G42" s="347"/>
      <c r="H42" s="348"/>
      <c r="I42" s="2"/>
      <c r="J42" s="293"/>
      <c r="K42" s="294"/>
      <c r="L42" s="294"/>
      <c r="M42" s="294"/>
      <c r="N42" s="295"/>
    </row>
    <row r="43" spans="1:14" ht="22.5" customHeight="1" x14ac:dyDescent="0.15">
      <c r="A43" s="343"/>
      <c r="B43" s="349" t="s">
        <v>105</v>
      </c>
      <c r="C43" s="351"/>
      <c r="D43" s="352"/>
      <c r="E43" s="352"/>
      <c r="F43" s="352"/>
      <c r="G43" s="352"/>
      <c r="H43" s="353"/>
      <c r="I43" s="2"/>
      <c r="J43" s="298" t="s">
        <v>121</v>
      </c>
      <c r="K43" s="299"/>
      <c r="L43" s="299"/>
      <c r="M43" s="299"/>
      <c r="N43" s="300"/>
    </row>
    <row r="44" spans="1:14" ht="22.5" customHeight="1" x14ac:dyDescent="0.15">
      <c r="A44" s="344"/>
      <c r="B44" s="350"/>
      <c r="C44" s="345"/>
      <c r="D44" s="345"/>
      <c r="E44" s="345"/>
      <c r="F44" s="345"/>
      <c r="G44" s="345"/>
      <c r="H44" s="346"/>
      <c r="I44" s="2"/>
      <c r="J44" s="293"/>
      <c r="K44" s="294"/>
      <c r="L44" s="294"/>
      <c r="M44" s="294"/>
      <c r="N44" s="295"/>
    </row>
    <row r="45" spans="1:14" ht="22.5" customHeight="1" x14ac:dyDescent="0.15">
      <c r="A45" s="303" t="s">
        <v>18</v>
      </c>
      <c r="B45" s="305"/>
      <c r="C45" s="46" t="str">
        <f>IF(C37="フルタイム","月収",IF(C37="パートタイム","時給",""))</f>
        <v/>
      </c>
      <c r="D45" s="119"/>
      <c r="E45" s="116" t="str">
        <f>IF(C45="月収","万円以上",IF(C45="時給","円以上",""))</f>
        <v/>
      </c>
      <c r="F45" s="35"/>
      <c r="G45" s="35"/>
      <c r="H45" s="35"/>
      <c r="I45" s="2"/>
      <c r="J45" s="354" t="s">
        <v>122</v>
      </c>
      <c r="K45" s="355"/>
      <c r="L45" s="355"/>
      <c r="M45" s="355"/>
      <c r="N45" s="356"/>
    </row>
    <row r="46" spans="1:14" ht="22.5" customHeight="1" x14ac:dyDescent="0.15">
      <c r="A46" s="325" t="s">
        <v>97</v>
      </c>
      <c r="B46" s="116"/>
      <c r="C46" s="118"/>
      <c r="I46" s="2"/>
      <c r="J46" s="314" t="s">
        <v>123</v>
      </c>
      <c r="K46" s="315"/>
      <c r="L46" s="315"/>
      <c r="M46" s="315"/>
      <c r="N46" s="316"/>
    </row>
    <row r="47" spans="1:14" ht="22.5" customHeight="1" x14ac:dyDescent="0.15">
      <c r="A47" s="326"/>
      <c r="B47" s="306" t="s">
        <v>101</v>
      </c>
      <c r="C47" s="74" t="s">
        <v>190</v>
      </c>
      <c r="D47" s="75" t="s">
        <v>5</v>
      </c>
      <c r="E47" s="328" t="s">
        <v>98</v>
      </c>
      <c r="F47" s="74" t="s">
        <v>190</v>
      </c>
      <c r="G47" s="75" t="s">
        <v>5</v>
      </c>
      <c r="H47" s="76"/>
      <c r="I47" s="2"/>
      <c r="J47" s="330" t="s">
        <v>223</v>
      </c>
      <c r="K47" s="331"/>
      <c r="L47" s="331"/>
      <c r="M47" s="331"/>
      <c r="N47" s="332"/>
    </row>
    <row r="48" spans="1:14" ht="22.5" customHeight="1" x14ac:dyDescent="0.15">
      <c r="A48" s="326"/>
      <c r="B48" s="308"/>
      <c r="C48" s="73"/>
      <c r="D48" s="129"/>
      <c r="E48" s="329"/>
      <c r="F48" s="73"/>
      <c r="G48" s="129"/>
      <c r="H48" s="36"/>
      <c r="I48" s="2"/>
      <c r="J48" s="333"/>
      <c r="K48" s="334"/>
      <c r="L48" s="334"/>
      <c r="M48" s="334"/>
      <c r="N48" s="335"/>
    </row>
    <row r="49" spans="1:14" ht="22.5" customHeight="1" x14ac:dyDescent="0.15">
      <c r="A49" s="326"/>
      <c r="B49" s="29" t="s">
        <v>99</v>
      </c>
      <c r="C49" s="38" t="s">
        <v>40</v>
      </c>
      <c r="D49" s="27"/>
      <c r="E49" s="112" t="s">
        <v>10</v>
      </c>
      <c r="F49" s="28" t="s">
        <v>11</v>
      </c>
      <c r="G49" s="27"/>
      <c r="H49" s="112" t="s">
        <v>41</v>
      </c>
      <c r="I49" s="1"/>
      <c r="J49" s="314" t="s">
        <v>124</v>
      </c>
      <c r="K49" s="315"/>
      <c r="L49" s="315"/>
      <c r="M49" s="315"/>
      <c r="N49" s="316"/>
    </row>
    <row r="50" spans="1:14" ht="22.5" customHeight="1" x14ac:dyDescent="0.15">
      <c r="A50" s="327"/>
      <c r="B50" s="171" t="s">
        <v>188</v>
      </c>
      <c r="C50" s="170"/>
      <c r="D50" s="21"/>
      <c r="E50" s="21"/>
      <c r="F50" s="21"/>
      <c r="G50" s="21"/>
      <c r="H50" s="21"/>
      <c r="I50" s="1"/>
      <c r="J50" s="336" t="s">
        <v>189</v>
      </c>
      <c r="K50" s="337"/>
      <c r="L50" s="337"/>
      <c r="M50" s="337"/>
      <c r="N50" s="338"/>
    </row>
    <row r="51" spans="1:14" ht="22.5" customHeight="1" x14ac:dyDescent="0.15">
      <c r="A51" s="311" t="s">
        <v>100</v>
      </c>
      <c r="B51" s="123"/>
      <c r="C51" s="125"/>
      <c r="H51" s="19"/>
      <c r="I51" s="19"/>
      <c r="J51" s="336" t="s">
        <v>224</v>
      </c>
      <c r="K51" s="337"/>
      <c r="L51" s="337"/>
      <c r="M51" s="337"/>
      <c r="N51" s="338"/>
    </row>
    <row r="52" spans="1:14" ht="22.5" customHeight="1" x14ac:dyDescent="0.15">
      <c r="A52" s="312"/>
      <c r="B52" s="306" t="s">
        <v>102</v>
      </c>
      <c r="C52" s="124" t="s">
        <v>46</v>
      </c>
      <c r="D52" s="113" t="s">
        <v>47</v>
      </c>
      <c r="E52" s="113" t="s">
        <v>12</v>
      </c>
      <c r="F52" s="113" t="s">
        <v>48</v>
      </c>
      <c r="G52" s="113" t="s">
        <v>13</v>
      </c>
      <c r="H52" s="113" t="s">
        <v>14</v>
      </c>
      <c r="I52" s="19"/>
      <c r="J52" s="330" t="s">
        <v>225</v>
      </c>
      <c r="K52" s="331"/>
      <c r="L52" s="331"/>
      <c r="M52" s="331"/>
      <c r="N52" s="332"/>
    </row>
    <row r="53" spans="1:14" ht="22.5" customHeight="1" x14ac:dyDescent="0.15">
      <c r="A53" s="312"/>
      <c r="B53" s="307"/>
      <c r="C53" s="129"/>
      <c r="D53" s="111"/>
      <c r="E53" s="111"/>
      <c r="F53" s="111"/>
      <c r="G53" s="111"/>
      <c r="H53" s="111"/>
      <c r="I53" s="19"/>
      <c r="J53" s="339"/>
      <c r="K53" s="340"/>
      <c r="L53" s="340"/>
      <c r="M53" s="340"/>
      <c r="N53" s="341"/>
    </row>
    <row r="54" spans="1:14" ht="22.5" customHeight="1" x14ac:dyDescent="0.15">
      <c r="A54" s="312"/>
      <c r="B54" s="307"/>
      <c r="C54" s="124" t="s">
        <v>34</v>
      </c>
      <c r="D54" s="113" t="s">
        <v>15</v>
      </c>
      <c r="G54" s="26"/>
      <c r="H54" s="26"/>
      <c r="I54" s="19"/>
      <c r="J54" s="339"/>
      <c r="K54" s="340"/>
      <c r="L54" s="340"/>
      <c r="M54" s="340"/>
      <c r="N54" s="341"/>
    </row>
    <row r="55" spans="1:14" ht="22.5" customHeight="1" x14ac:dyDescent="0.15">
      <c r="A55" s="312"/>
      <c r="B55" s="308"/>
      <c r="C55" s="129"/>
      <c r="D55" s="111"/>
      <c r="G55" s="2"/>
      <c r="H55" s="2"/>
      <c r="I55" s="19"/>
      <c r="J55" s="333"/>
      <c r="K55" s="334"/>
      <c r="L55" s="334"/>
      <c r="M55" s="334"/>
      <c r="N55" s="335"/>
    </row>
    <row r="56" spans="1:14" ht="22.5" customHeight="1" x14ac:dyDescent="0.15">
      <c r="A56" s="312"/>
      <c r="B56" s="112" t="s">
        <v>49</v>
      </c>
      <c r="C56" s="67"/>
      <c r="D56" s="23"/>
      <c r="G56" s="2"/>
      <c r="H56" s="2"/>
      <c r="I56" s="19"/>
      <c r="J56" s="314" t="s">
        <v>126</v>
      </c>
      <c r="K56" s="315"/>
      <c r="L56" s="315"/>
      <c r="M56" s="315"/>
      <c r="N56" s="316"/>
    </row>
    <row r="57" spans="1:14" ht="22.5" customHeight="1" x14ac:dyDescent="0.15">
      <c r="A57" s="311" t="s">
        <v>16</v>
      </c>
      <c r="B57" s="112" t="s">
        <v>50</v>
      </c>
      <c r="C57" s="125"/>
      <c r="D57" s="11" t="s">
        <v>104</v>
      </c>
      <c r="E57" s="302"/>
      <c r="F57" s="302"/>
      <c r="G57" s="302"/>
      <c r="H57" s="302"/>
      <c r="I57" s="19"/>
      <c r="J57" s="314" t="s">
        <v>127</v>
      </c>
      <c r="K57" s="315"/>
      <c r="L57" s="315"/>
      <c r="M57" s="315"/>
      <c r="N57" s="316"/>
    </row>
    <row r="58" spans="1:14" ht="22.5" customHeight="1" x14ac:dyDescent="0.15">
      <c r="A58" s="312"/>
      <c r="B58" s="112" t="s">
        <v>51</v>
      </c>
      <c r="C58" s="125"/>
      <c r="D58" s="127"/>
      <c r="E58" s="37" t="s">
        <v>52</v>
      </c>
      <c r="G58" s="2"/>
      <c r="H58" s="2"/>
      <c r="I58" s="19"/>
      <c r="J58" s="314" t="s">
        <v>128</v>
      </c>
      <c r="K58" s="315"/>
      <c r="L58" s="315"/>
      <c r="M58" s="315"/>
      <c r="N58" s="316"/>
    </row>
    <row r="59" spans="1:14" ht="22.5" customHeight="1" x14ac:dyDescent="0.15">
      <c r="A59" s="313"/>
      <c r="B59" s="112" t="s">
        <v>17</v>
      </c>
      <c r="C59" s="115"/>
      <c r="D59" s="23"/>
      <c r="G59" s="2"/>
      <c r="H59" s="2"/>
      <c r="I59" s="19"/>
      <c r="J59" s="314" t="s">
        <v>129</v>
      </c>
      <c r="K59" s="315"/>
      <c r="L59" s="315"/>
      <c r="M59" s="315"/>
      <c r="N59" s="316"/>
    </row>
    <row r="60" spans="1:14" ht="22.5" customHeight="1" x14ac:dyDescent="0.15">
      <c r="A60" s="317" t="s">
        <v>216</v>
      </c>
      <c r="B60" s="42" t="s">
        <v>115</v>
      </c>
      <c r="C60" s="128" t="s">
        <v>112</v>
      </c>
      <c r="D60" s="128"/>
      <c r="E60" s="128"/>
      <c r="F60" s="128"/>
      <c r="G60" s="128"/>
      <c r="H60" s="116"/>
      <c r="I60" s="2"/>
      <c r="J60" s="298" t="s">
        <v>130</v>
      </c>
      <c r="K60" s="299"/>
      <c r="L60" s="299"/>
      <c r="M60" s="299"/>
      <c r="N60" s="300"/>
    </row>
    <row r="61" spans="1:14" ht="22.5" customHeight="1" x14ac:dyDescent="0.15">
      <c r="A61" s="318"/>
      <c r="B61" s="112" t="s">
        <v>28</v>
      </c>
      <c r="C61" s="320"/>
      <c r="D61" s="320"/>
      <c r="E61" s="320"/>
      <c r="F61" s="320"/>
      <c r="G61" s="320"/>
      <c r="H61" s="320"/>
      <c r="I61" s="2"/>
      <c r="J61" s="321" t="s">
        <v>131</v>
      </c>
      <c r="K61" s="322"/>
      <c r="L61" s="322"/>
      <c r="M61" s="322"/>
      <c r="N61" s="323"/>
    </row>
    <row r="62" spans="1:14" ht="22.5" customHeight="1" x14ac:dyDescent="0.15">
      <c r="A62" s="318"/>
      <c r="B62" s="301" t="s">
        <v>65</v>
      </c>
      <c r="C62" s="324"/>
      <c r="D62" s="320"/>
      <c r="E62" s="320"/>
      <c r="F62" s="320"/>
      <c r="G62" s="320"/>
      <c r="H62" s="320"/>
      <c r="I62" s="2"/>
      <c r="J62" s="288" t="s">
        <v>132</v>
      </c>
      <c r="K62" s="289"/>
      <c r="L62" s="289"/>
      <c r="M62" s="289"/>
      <c r="N62" s="290"/>
    </row>
    <row r="63" spans="1:14" ht="22.5" customHeight="1" x14ac:dyDescent="0.15">
      <c r="A63" s="318"/>
      <c r="B63" s="301"/>
      <c r="C63" s="320"/>
      <c r="D63" s="320"/>
      <c r="E63" s="320"/>
      <c r="F63" s="320"/>
      <c r="G63" s="320"/>
      <c r="H63" s="320"/>
      <c r="I63" s="2"/>
      <c r="J63" s="288"/>
      <c r="K63" s="289"/>
      <c r="L63" s="289"/>
      <c r="M63" s="289"/>
      <c r="N63" s="290"/>
    </row>
    <row r="64" spans="1:14" ht="22.5" customHeight="1" x14ac:dyDescent="0.15">
      <c r="A64" s="318"/>
      <c r="B64" s="306" t="s">
        <v>113</v>
      </c>
      <c r="C64" s="13"/>
      <c r="D64" s="25" t="s">
        <v>4</v>
      </c>
      <c r="E64" s="13"/>
      <c r="F64" s="25" t="s">
        <v>21</v>
      </c>
      <c r="G64" s="13"/>
      <c r="H64" s="112" t="s">
        <v>34</v>
      </c>
      <c r="J64" s="309" t="s">
        <v>134</v>
      </c>
      <c r="K64" s="289"/>
      <c r="L64" s="289"/>
      <c r="M64" s="289"/>
      <c r="N64" s="290"/>
    </row>
    <row r="65" spans="1:14" ht="22.5" customHeight="1" x14ac:dyDescent="0.15">
      <c r="A65" s="318"/>
      <c r="B65" s="307"/>
      <c r="C65" s="310" t="s">
        <v>9</v>
      </c>
      <c r="D65" s="310"/>
      <c r="E65" s="310"/>
      <c r="F65" s="310"/>
      <c r="G65" s="310"/>
      <c r="H65" s="310"/>
      <c r="J65" s="288"/>
      <c r="K65" s="289"/>
      <c r="L65" s="289"/>
      <c r="M65" s="289"/>
      <c r="N65" s="290"/>
    </row>
    <row r="66" spans="1:14" ht="22.5" customHeight="1" x14ac:dyDescent="0.15">
      <c r="A66" s="318"/>
      <c r="B66" s="307"/>
      <c r="C66" s="13"/>
      <c r="D66" s="25" t="s">
        <v>4</v>
      </c>
      <c r="E66" s="13"/>
      <c r="F66" s="112" t="s">
        <v>21</v>
      </c>
      <c r="G66" s="30"/>
      <c r="H66" s="112" t="s">
        <v>63</v>
      </c>
      <c r="J66" s="288"/>
      <c r="K66" s="289"/>
      <c r="L66" s="289"/>
      <c r="M66" s="289"/>
      <c r="N66" s="290"/>
    </row>
    <row r="67" spans="1:14" ht="22.5" customHeight="1" x14ac:dyDescent="0.15">
      <c r="A67" s="318"/>
      <c r="B67" s="308"/>
      <c r="C67" s="22" t="s">
        <v>114</v>
      </c>
      <c r="D67" s="43" t="str">
        <f ca="1">IF(C64="","",DATEDIF(DATE(C64,E64,G64),IF(C66="",TODAY(),DATE(C66,E66,G66)+1),"Y")&amp;"年"
&amp;DATEDIF(DATE(C64,E64,G64),IF(C66="",TODAY(),DATE(C66,E66,G66)+1),"YM")&amp;"ヶ月")</f>
        <v/>
      </c>
      <c r="E67" s="1"/>
      <c r="G67" s="2"/>
      <c r="H67" s="2"/>
      <c r="J67" s="288" t="s">
        <v>133</v>
      </c>
      <c r="K67" s="289"/>
      <c r="L67" s="289"/>
      <c r="M67" s="289"/>
      <c r="N67" s="290"/>
    </row>
    <row r="68" spans="1:14" ht="22.5" customHeight="1" x14ac:dyDescent="0.15">
      <c r="A68" s="318"/>
      <c r="B68" s="112" t="s">
        <v>22</v>
      </c>
      <c r="C68" s="68"/>
      <c r="D68" s="1"/>
      <c r="E68" s="1"/>
      <c r="F68" s="1"/>
      <c r="G68" s="1"/>
      <c r="H68" s="1"/>
      <c r="J68" s="288" t="s">
        <v>135</v>
      </c>
      <c r="K68" s="289"/>
      <c r="L68" s="289"/>
      <c r="M68" s="289"/>
      <c r="N68" s="290"/>
    </row>
    <row r="69" spans="1:14" ht="22.5" customHeight="1" x14ac:dyDescent="0.15">
      <c r="A69" s="318"/>
      <c r="B69" s="112" t="s">
        <v>61</v>
      </c>
      <c r="C69" s="68"/>
      <c r="D69" s="1"/>
      <c r="E69" s="1"/>
      <c r="F69" s="1"/>
      <c r="G69" s="1"/>
      <c r="H69" s="1"/>
      <c r="J69" s="288" t="s">
        <v>136</v>
      </c>
      <c r="K69" s="289"/>
      <c r="L69" s="289"/>
      <c r="M69" s="289"/>
      <c r="N69" s="290"/>
    </row>
    <row r="70" spans="1:14" ht="22.5" customHeight="1" x14ac:dyDescent="0.15">
      <c r="A70" s="318"/>
      <c r="B70" s="114" t="s">
        <v>62</v>
      </c>
      <c r="C70" s="296"/>
      <c r="D70" s="297"/>
      <c r="E70" s="1"/>
      <c r="F70" s="1"/>
      <c r="G70" s="1"/>
      <c r="H70" s="1"/>
      <c r="J70" s="288" t="s">
        <v>159</v>
      </c>
      <c r="K70" s="289"/>
      <c r="L70" s="289"/>
      <c r="M70" s="289"/>
      <c r="N70" s="290"/>
    </row>
    <row r="71" spans="1:14" ht="22.5" customHeight="1" x14ac:dyDescent="0.15">
      <c r="A71" s="318"/>
      <c r="B71" s="303" t="s">
        <v>116</v>
      </c>
      <c r="C71" s="304"/>
      <c r="D71" s="305"/>
      <c r="E71" s="70"/>
      <c r="F71" s="69"/>
      <c r="G71" s="16" t="str">
        <f>IF(E71="月給","万円程度",IF(E71="時給","円程度",""))</f>
        <v/>
      </c>
      <c r="H71" s="1"/>
      <c r="J71" s="293" t="s">
        <v>137</v>
      </c>
      <c r="K71" s="294"/>
      <c r="L71" s="294"/>
      <c r="M71" s="294"/>
      <c r="N71" s="295"/>
    </row>
    <row r="72" spans="1:14" ht="22.5" customHeight="1" x14ac:dyDescent="0.15">
      <c r="A72" s="318"/>
      <c r="B72" s="42" t="s">
        <v>117</v>
      </c>
      <c r="C72" s="128" t="s">
        <v>160</v>
      </c>
      <c r="D72" s="128"/>
      <c r="E72" s="128"/>
      <c r="F72" s="128"/>
      <c r="G72" s="128"/>
      <c r="H72" s="116"/>
      <c r="J72" s="298" t="s">
        <v>138</v>
      </c>
      <c r="K72" s="299"/>
      <c r="L72" s="299"/>
      <c r="M72" s="299"/>
      <c r="N72" s="300"/>
    </row>
    <row r="73" spans="1:14" ht="22.5" customHeight="1" x14ac:dyDescent="0.15">
      <c r="A73" s="318"/>
      <c r="B73" s="301" t="s">
        <v>65</v>
      </c>
      <c r="C73" s="324"/>
      <c r="D73" s="320"/>
      <c r="E73" s="320"/>
      <c r="F73" s="320"/>
      <c r="G73" s="320"/>
      <c r="H73" s="320"/>
      <c r="J73" s="288" t="s">
        <v>132</v>
      </c>
      <c r="K73" s="289"/>
      <c r="L73" s="289"/>
      <c r="M73" s="289"/>
      <c r="N73" s="290"/>
    </row>
    <row r="74" spans="1:14" ht="22.5" customHeight="1" x14ac:dyDescent="0.15">
      <c r="A74" s="318"/>
      <c r="B74" s="301"/>
      <c r="C74" s="320"/>
      <c r="D74" s="320"/>
      <c r="E74" s="320"/>
      <c r="F74" s="320"/>
      <c r="G74" s="320"/>
      <c r="H74" s="320"/>
      <c r="J74" s="288"/>
      <c r="K74" s="289"/>
      <c r="L74" s="289"/>
      <c r="M74" s="289"/>
      <c r="N74" s="290"/>
    </row>
    <row r="75" spans="1:14" ht="22.5" customHeight="1" x14ac:dyDescent="0.15">
      <c r="A75" s="318"/>
      <c r="B75" s="306" t="s">
        <v>113</v>
      </c>
      <c r="C75" s="13"/>
      <c r="D75" s="25" t="s">
        <v>4</v>
      </c>
      <c r="E75" s="13"/>
      <c r="F75" s="25" t="s">
        <v>21</v>
      </c>
      <c r="G75" s="13"/>
      <c r="H75" s="112" t="s">
        <v>34</v>
      </c>
      <c r="J75" s="309" t="s">
        <v>134</v>
      </c>
      <c r="K75" s="289"/>
      <c r="L75" s="289"/>
      <c r="M75" s="289"/>
      <c r="N75" s="290"/>
    </row>
    <row r="76" spans="1:14" ht="22.5" customHeight="1" x14ac:dyDescent="0.15">
      <c r="A76" s="318"/>
      <c r="B76" s="307"/>
      <c r="C76" s="310" t="s">
        <v>9</v>
      </c>
      <c r="D76" s="310"/>
      <c r="E76" s="310"/>
      <c r="F76" s="310"/>
      <c r="G76" s="310"/>
      <c r="H76" s="310"/>
      <c r="J76" s="288"/>
      <c r="K76" s="289"/>
      <c r="L76" s="289"/>
      <c r="M76" s="289"/>
      <c r="N76" s="290"/>
    </row>
    <row r="77" spans="1:14" ht="22.5" customHeight="1" x14ac:dyDescent="0.15">
      <c r="A77" s="318"/>
      <c r="B77" s="307"/>
      <c r="C77" s="13"/>
      <c r="D77" s="25" t="s">
        <v>4</v>
      </c>
      <c r="E77" s="13"/>
      <c r="F77" s="112" t="s">
        <v>21</v>
      </c>
      <c r="G77" s="30"/>
      <c r="H77" s="112" t="s">
        <v>63</v>
      </c>
      <c r="J77" s="288"/>
      <c r="K77" s="289"/>
      <c r="L77" s="289"/>
      <c r="M77" s="289"/>
      <c r="N77" s="290"/>
    </row>
    <row r="78" spans="1:14" ht="22.5" customHeight="1" x14ac:dyDescent="0.15">
      <c r="A78" s="318"/>
      <c r="B78" s="308"/>
      <c r="C78" s="22" t="s">
        <v>114</v>
      </c>
      <c r="D78" s="43" t="str">
        <f>IF(C75="","",DATEDIF(DATE(C75,E75,G75),DATE(C77,E77,G77)+1,"Y")&amp;"年"
&amp;DATEDIF(DATE(C75,E75,G75),DATE(C77,E77,G77)+1,"YM")&amp;"ヶ月")</f>
        <v/>
      </c>
      <c r="E78" s="1"/>
      <c r="G78" s="2"/>
      <c r="H78" s="2"/>
      <c r="J78" s="288" t="s">
        <v>133</v>
      </c>
      <c r="K78" s="289"/>
      <c r="L78" s="289"/>
      <c r="M78" s="289"/>
      <c r="N78" s="290"/>
    </row>
    <row r="79" spans="1:14" ht="22.5" customHeight="1" x14ac:dyDescent="0.15">
      <c r="A79" s="318"/>
      <c r="B79" s="112" t="s">
        <v>22</v>
      </c>
      <c r="C79" s="68"/>
      <c r="D79" s="1"/>
      <c r="E79" s="1"/>
      <c r="F79" s="1"/>
      <c r="G79" s="1"/>
      <c r="H79" s="1"/>
      <c r="J79" s="288" t="s">
        <v>135</v>
      </c>
      <c r="K79" s="289"/>
      <c r="L79" s="289"/>
      <c r="M79" s="289"/>
      <c r="N79" s="290"/>
    </row>
    <row r="80" spans="1:14" ht="22.5" customHeight="1" x14ac:dyDescent="0.15">
      <c r="A80" s="318"/>
      <c r="B80" s="114" t="s">
        <v>62</v>
      </c>
      <c r="C80" s="296"/>
      <c r="D80" s="297"/>
      <c r="E80" s="1"/>
      <c r="F80" s="1"/>
      <c r="G80" s="1"/>
      <c r="H80" s="1"/>
      <c r="J80" s="288" t="s">
        <v>159</v>
      </c>
      <c r="K80" s="289"/>
      <c r="L80" s="289"/>
      <c r="M80" s="289"/>
      <c r="N80" s="290"/>
    </row>
    <row r="81" spans="1:14" ht="22.5" customHeight="1" x14ac:dyDescent="0.15">
      <c r="A81" s="318"/>
      <c r="B81" s="42" t="s">
        <v>118</v>
      </c>
      <c r="C81" s="128" t="s">
        <v>161</v>
      </c>
      <c r="D81" s="128"/>
      <c r="E81" s="128"/>
      <c r="F81" s="128"/>
      <c r="G81" s="128"/>
      <c r="H81" s="116"/>
      <c r="J81" s="298" t="s">
        <v>139</v>
      </c>
      <c r="K81" s="299"/>
      <c r="L81" s="299"/>
      <c r="M81" s="299"/>
      <c r="N81" s="300"/>
    </row>
    <row r="82" spans="1:14" ht="22.5" customHeight="1" x14ac:dyDescent="0.15">
      <c r="A82" s="318"/>
      <c r="B82" s="301" t="s">
        <v>65</v>
      </c>
      <c r="C82" s="302"/>
      <c r="D82" s="302"/>
      <c r="E82" s="302"/>
      <c r="F82" s="302"/>
      <c r="G82" s="302"/>
      <c r="H82" s="302"/>
      <c r="J82" s="288" t="s">
        <v>132</v>
      </c>
      <c r="K82" s="289"/>
      <c r="L82" s="289"/>
      <c r="M82" s="289"/>
      <c r="N82" s="290"/>
    </row>
    <row r="83" spans="1:14" ht="22.5" customHeight="1" x14ac:dyDescent="0.15">
      <c r="A83" s="318"/>
      <c r="B83" s="301"/>
      <c r="C83" s="302"/>
      <c r="D83" s="302"/>
      <c r="E83" s="302"/>
      <c r="F83" s="302"/>
      <c r="G83" s="302"/>
      <c r="H83" s="302"/>
      <c r="J83" s="288"/>
      <c r="K83" s="289"/>
      <c r="L83" s="289"/>
      <c r="M83" s="289"/>
      <c r="N83" s="290"/>
    </row>
    <row r="84" spans="1:14" ht="22.5" customHeight="1" x14ac:dyDescent="0.15">
      <c r="A84" s="318"/>
      <c r="B84" s="306" t="s">
        <v>113</v>
      </c>
      <c r="C84" s="68"/>
      <c r="D84" s="25" t="s">
        <v>4</v>
      </c>
      <c r="E84" s="68"/>
      <c r="F84" s="25" t="s">
        <v>21</v>
      </c>
      <c r="G84" s="68"/>
      <c r="H84" s="112" t="s">
        <v>34</v>
      </c>
      <c r="J84" s="309" t="s">
        <v>134</v>
      </c>
      <c r="K84" s="289"/>
      <c r="L84" s="289"/>
      <c r="M84" s="289"/>
      <c r="N84" s="290"/>
    </row>
    <row r="85" spans="1:14" ht="22.5" customHeight="1" x14ac:dyDescent="0.15">
      <c r="A85" s="318"/>
      <c r="B85" s="307"/>
      <c r="C85" s="310" t="s">
        <v>9</v>
      </c>
      <c r="D85" s="310"/>
      <c r="E85" s="310"/>
      <c r="F85" s="310"/>
      <c r="G85" s="310"/>
      <c r="H85" s="310"/>
      <c r="J85" s="288"/>
      <c r="K85" s="289"/>
      <c r="L85" s="289"/>
      <c r="M85" s="289"/>
      <c r="N85" s="290"/>
    </row>
    <row r="86" spans="1:14" ht="22.5" customHeight="1" x14ac:dyDescent="0.15">
      <c r="A86" s="318"/>
      <c r="B86" s="307"/>
      <c r="C86" s="68"/>
      <c r="D86" s="25" t="s">
        <v>4</v>
      </c>
      <c r="E86" s="68"/>
      <c r="F86" s="112" t="s">
        <v>21</v>
      </c>
      <c r="G86" s="115"/>
      <c r="H86" s="112" t="s">
        <v>63</v>
      </c>
      <c r="J86" s="288"/>
      <c r="K86" s="289"/>
      <c r="L86" s="289"/>
      <c r="M86" s="289"/>
      <c r="N86" s="290"/>
    </row>
    <row r="87" spans="1:14" ht="22.5" customHeight="1" x14ac:dyDescent="0.15">
      <c r="A87" s="318"/>
      <c r="B87" s="308"/>
      <c r="C87" s="22" t="s">
        <v>114</v>
      </c>
      <c r="D87" s="43" t="str">
        <f>IF(C84="","",DATEDIF(DATE(C84,E84,G84),DATE(C86,E86,G86)+1,"Y")&amp;"年"
&amp;DATEDIF(DATE(C84,E84,G84),DATE(C86,E86,G86)+1,"YM")&amp;"ヶ月")</f>
        <v/>
      </c>
      <c r="E87" s="1"/>
      <c r="G87" s="2"/>
      <c r="H87" s="2"/>
      <c r="J87" s="288" t="s">
        <v>133</v>
      </c>
      <c r="K87" s="289"/>
      <c r="L87" s="289"/>
      <c r="M87" s="289"/>
      <c r="N87" s="290"/>
    </row>
    <row r="88" spans="1:14" ht="22.5" customHeight="1" x14ac:dyDescent="0.15">
      <c r="A88" s="318"/>
      <c r="B88" s="112" t="s">
        <v>22</v>
      </c>
      <c r="C88" s="68"/>
      <c r="D88" s="1"/>
      <c r="E88" s="1"/>
      <c r="F88" s="1"/>
      <c r="G88" s="1"/>
      <c r="H88" s="1"/>
      <c r="J88" s="288" t="s">
        <v>135</v>
      </c>
      <c r="K88" s="289"/>
      <c r="L88" s="289"/>
      <c r="M88" s="289"/>
      <c r="N88" s="290"/>
    </row>
    <row r="89" spans="1:14" ht="22.5" customHeight="1" x14ac:dyDescent="0.15">
      <c r="A89" s="319"/>
      <c r="B89" s="112" t="s">
        <v>62</v>
      </c>
      <c r="C89" s="291"/>
      <c r="D89" s="292"/>
      <c r="E89" s="1"/>
      <c r="F89" s="1"/>
      <c r="G89" s="1"/>
      <c r="H89" s="1"/>
      <c r="J89" s="293" t="s">
        <v>159</v>
      </c>
      <c r="K89" s="294"/>
      <c r="L89" s="294"/>
      <c r="M89" s="294"/>
      <c r="N89" s="295"/>
    </row>
  </sheetData>
  <customSheetViews>
    <customSheetView guid="{B9E95168-84FB-43E7-A6A8-59A796CE8C29}" scale="85">
      <pane ySplit="2" topLeftCell="A84" activePane="bottomLeft" state="frozen"/>
      <selection pane="bottomLeft" activeCell="H88" sqref="H88"/>
      <pageMargins left="0.7" right="0.7" top="0.75" bottom="0.75" header="0.3" footer="0.3"/>
      <pageSetup paperSize="9" orientation="portrait" verticalDpi="0" r:id="rId1"/>
    </customSheetView>
  </customSheetViews>
  <mergeCells count="144">
    <mergeCell ref="A11:B12"/>
    <mergeCell ref="J11:N12"/>
    <mergeCell ref="A13:A17"/>
    <mergeCell ref="C13:E13"/>
    <mergeCell ref="J13:N17"/>
    <mergeCell ref="C14:E14"/>
    <mergeCell ref="C15:E15"/>
    <mergeCell ref="A5:B5"/>
    <mergeCell ref="C5:D5"/>
    <mergeCell ref="E5:F5"/>
    <mergeCell ref="J5:N5"/>
    <mergeCell ref="A6:B6"/>
    <mergeCell ref="J6:N6"/>
    <mergeCell ref="A7:B7"/>
    <mergeCell ref="J7:N7"/>
    <mergeCell ref="A8:B8"/>
    <mergeCell ref="J8:N8"/>
    <mergeCell ref="A9:A10"/>
    <mergeCell ref="C9:H9"/>
    <mergeCell ref="J9:N10"/>
    <mergeCell ref="C10:D10"/>
    <mergeCell ref="A2:B2"/>
    <mergeCell ref="C2:H2"/>
    <mergeCell ref="J2:N2"/>
    <mergeCell ref="A3:B4"/>
    <mergeCell ref="C3:D3"/>
    <mergeCell ref="E3:F3"/>
    <mergeCell ref="J3:N4"/>
    <mergeCell ref="C4:D4"/>
    <mergeCell ref="E4:F4"/>
    <mergeCell ref="A19:A22"/>
    <mergeCell ref="J19:N19"/>
    <mergeCell ref="J20:N20"/>
    <mergeCell ref="B21:B22"/>
    <mergeCell ref="J21:N22"/>
    <mergeCell ref="D22:H22"/>
    <mergeCell ref="C16:E16"/>
    <mergeCell ref="C17:E17"/>
    <mergeCell ref="A18:B18"/>
    <mergeCell ref="J18:N18"/>
    <mergeCell ref="F13:F17"/>
    <mergeCell ref="G13:H13"/>
    <mergeCell ref="G14:H14"/>
    <mergeCell ref="G15:H15"/>
    <mergeCell ref="G16:H16"/>
    <mergeCell ref="G17:H17"/>
    <mergeCell ref="A23:B24"/>
    <mergeCell ref="J23:N24"/>
    <mergeCell ref="D24:H24"/>
    <mergeCell ref="A25:A27"/>
    <mergeCell ref="C25:D25"/>
    <mergeCell ref="J25:N25"/>
    <mergeCell ref="C26:H26"/>
    <mergeCell ref="J26:N26"/>
    <mergeCell ref="J27:N27"/>
    <mergeCell ref="A28:A29"/>
    <mergeCell ref="E28:H28"/>
    <mergeCell ref="J28:N29"/>
    <mergeCell ref="E29:H29"/>
    <mergeCell ref="B30:B33"/>
    <mergeCell ref="C30:H30"/>
    <mergeCell ref="J30:N33"/>
    <mergeCell ref="C31:H31"/>
    <mergeCell ref="C32:H32"/>
    <mergeCell ref="C33:H33"/>
    <mergeCell ref="C34:H34"/>
    <mergeCell ref="J34:N34"/>
    <mergeCell ref="A37:A40"/>
    <mergeCell ref="C37:D37"/>
    <mergeCell ref="E37:H40"/>
    <mergeCell ref="J37:N37"/>
    <mergeCell ref="C38:D38"/>
    <mergeCell ref="J38:N38"/>
    <mergeCell ref="C39:D39"/>
    <mergeCell ref="J39:N39"/>
    <mergeCell ref="C40:D40"/>
    <mergeCell ref="J40:N40"/>
    <mergeCell ref="A35:A36"/>
    <mergeCell ref="J35:N36"/>
    <mergeCell ref="A41:A44"/>
    <mergeCell ref="C41:H41"/>
    <mergeCell ref="J41:N42"/>
    <mergeCell ref="C42:H42"/>
    <mergeCell ref="B43:B44"/>
    <mergeCell ref="C43:H44"/>
    <mergeCell ref="J43:N44"/>
    <mergeCell ref="A45:B45"/>
    <mergeCell ref="J45:N45"/>
    <mergeCell ref="A46:A50"/>
    <mergeCell ref="J46:N46"/>
    <mergeCell ref="B47:B48"/>
    <mergeCell ref="E47:E48"/>
    <mergeCell ref="J47:N48"/>
    <mergeCell ref="J49:N49"/>
    <mergeCell ref="J50:N50"/>
    <mergeCell ref="A51:A56"/>
    <mergeCell ref="J51:N51"/>
    <mergeCell ref="B52:B55"/>
    <mergeCell ref="J52:N55"/>
    <mergeCell ref="J56:N56"/>
    <mergeCell ref="A57:A59"/>
    <mergeCell ref="E57:H57"/>
    <mergeCell ref="J57:N57"/>
    <mergeCell ref="J58:N58"/>
    <mergeCell ref="J59:N59"/>
    <mergeCell ref="A60:A89"/>
    <mergeCell ref="J60:N60"/>
    <mergeCell ref="C61:H61"/>
    <mergeCell ref="J61:N61"/>
    <mergeCell ref="B62:B63"/>
    <mergeCell ref="C62:H63"/>
    <mergeCell ref="J62:N63"/>
    <mergeCell ref="B64:B67"/>
    <mergeCell ref="J64:N66"/>
    <mergeCell ref="C65:H65"/>
    <mergeCell ref="J72:N72"/>
    <mergeCell ref="B73:B74"/>
    <mergeCell ref="C73:H74"/>
    <mergeCell ref="J73:N74"/>
    <mergeCell ref="B75:B78"/>
    <mergeCell ref="J75:N77"/>
    <mergeCell ref="C76:H76"/>
    <mergeCell ref="J78:N78"/>
    <mergeCell ref="J67:N67"/>
    <mergeCell ref="J68:N68"/>
    <mergeCell ref="J69:N69"/>
    <mergeCell ref="C70:D70"/>
    <mergeCell ref="J70:N70"/>
    <mergeCell ref="B71:D71"/>
    <mergeCell ref="J71:N71"/>
    <mergeCell ref="B84:B87"/>
    <mergeCell ref="J84:N86"/>
    <mergeCell ref="C85:H85"/>
    <mergeCell ref="J87:N87"/>
    <mergeCell ref="J88:N88"/>
    <mergeCell ref="C89:D89"/>
    <mergeCell ref="J89:N89"/>
    <mergeCell ref="J79:N79"/>
    <mergeCell ref="C80:D80"/>
    <mergeCell ref="J80:N80"/>
    <mergeCell ref="J81:N81"/>
    <mergeCell ref="B82:B83"/>
    <mergeCell ref="C82:H83"/>
    <mergeCell ref="J82:N83"/>
  </mergeCells>
  <phoneticPr fontId="1"/>
  <dataValidations count="31">
    <dataValidation type="list" allowBlank="1" showInputMessage="1" showErrorMessage="1" sqref="C53:H53 C55:D55">
      <formula1>"〇"</formula1>
    </dataValidation>
    <dataValidation type="list" allowBlank="1" showInputMessage="1" showErrorMessage="1" sqref="C34:H34">
      <formula1>"不可,入力は可,Word/Excelでの作業可,システム管理可,システム開発可"</formula1>
    </dataValidation>
    <dataValidation type="list" allowBlank="1" showInputMessage="1" showErrorMessage="1" sqref="F36">
      <formula1>"二種"</formula1>
    </dataValidation>
    <dataValidation type="list" allowBlank="1" showInputMessage="1" showErrorMessage="1" sqref="C23 C18:C19 C21 C35">
      <formula1>"有,無"</formula1>
    </dataValidation>
    <dataValidation type="list" allowBlank="1" showInputMessage="1" showErrorMessage="1" sqref="C8">
      <formula1>"男,女"</formula1>
    </dataValidation>
    <dataValidation type="list" allowBlank="1" showInputMessage="1" showErrorMessage="1" sqref="D12">
      <formula1>"駅,バス停,バス停(BRT)"</formula1>
    </dataValidation>
    <dataValidation type="list" allowBlank="1" showInputMessage="1" showErrorMessage="1" sqref="F12">
      <formula1>"徒歩,自転車,車"</formula1>
    </dataValidation>
    <dataValidation type="list" allowBlank="1" showInputMessage="1" showErrorMessage="1" sqref="G13:G17">
      <formula1>"連絡可・開示可,連絡可・開示否,連絡否・開示可,連絡否・開示否"</formula1>
    </dataValidation>
    <dataValidation type="list" allowBlank="1" showInputMessage="1" showErrorMessage="1" sqref="C37:D37">
      <formula1>"フルタイム,パートタイム"</formula1>
    </dataValidation>
    <dataValidation type="list" allowBlank="1" showInputMessage="1" showErrorMessage="1" sqref="C38:D38">
      <formula1>"希望あり"</formula1>
    </dataValidation>
    <dataValidation type="list" allowBlank="1" showInputMessage="1" showErrorMessage="1" sqref="C39:D40 C59 C50">
      <formula1>"可,否"</formula1>
    </dataValidation>
    <dataValidation type="list" allowBlank="1" showInputMessage="1" showErrorMessage="1" sqref="C51 C46">
      <formula1>"希望あり,不問"</formula1>
    </dataValidation>
    <dataValidation type="list" allowBlank="1" showInputMessage="1" showErrorMessage="1" sqref="C56">
      <formula1>"毎週,隔週以上,不問"</formula1>
    </dataValidation>
    <dataValidation type="list" allowBlank="1" showInputMessage="1" showErrorMessage="1" sqref="C57">
      <formula1>"不問,県内,市内,その他"</formula1>
    </dataValidation>
    <dataValidation type="list" allowBlank="1" showInputMessage="1" showErrorMessage="1" sqref="C58">
      <formula1>"徒歩,自転車,バス,自動車,電車"</formula1>
    </dataValidation>
    <dataValidation type="list" allowBlank="1" showInputMessage="1" showErrorMessage="1" sqref="C27">
      <formula1>"卒業・修了,中退,在学中"</formula1>
    </dataValidation>
    <dataValidation type="list" allowBlank="1" showInputMessage="1" showErrorMessage="1" sqref="C25:D25">
      <formula1>"中学校,高等学校,高等専門学校,専修学校・専門学校,短期大学,大学,大学院"</formula1>
    </dataValidation>
    <dataValidation type="list" allowBlank="1" showInputMessage="1" showErrorMessage="1" sqref="C68 C79 C88">
      <formula1>"自営,正社員,正社員以外,パート,派遣"</formula1>
    </dataValidation>
    <dataValidation type="list" allowBlank="1" showInputMessage="1" showErrorMessage="1" sqref="C70 C80 C89">
      <formula1>"定年,会社都合,契約期間満了,自己都合"</formula1>
    </dataValidation>
    <dataValidation type="list" allowBlank="1" showInputMessage="1" showErrorMessage="1" sqref="C69">
      <formula1>"在職中,既退職"</formula1>
    </dataValidation>
    <dataValidation type="list" allowBlank="1" showInputMessage="1" showErrorMessage="1" sqref="E71">
      <formula1>"月給,時給"</formula1>
    </dataValidation>
    <dataValidation type="whole" imeMode="halfAlpha" allowBlank="1" showInputMessage="1" showErrorMessage="1" sqref="E6:E7">
      <formula1>1</formula1>
      <formula2>12</formula2>
    </dataValidation>
    <dataValidation type="whole" imeMode="halfAlpha" allowBlank="1" showInputMessage="1" showErrorMessage="1" sqref="G6:G7">
      <formula1>1</formula1>
      <formula2>31</formula2>
    </dataValidation>
    <dataValidation type="list" allowBlank="1" showInputMessage="1" showErrorMessage="1" sqref="C28:C29">
      <formula1>"職業訓練,専修・専門学校,各種学校"</formula1>
    </dataValidation>
    <dataValidation imeMode="fullKatakana" allowBlank="1" showInputMessage="1" showErrorMessage="1" sqref="G5:H5"/>
    <dataValidation imeMode="halfAlpha" allowBlank="1" showInputMessage="1" showErrorMessage="1" sqref="C6:C7 C48:D48 F48:G48 G84 C84 E84 E86 G86 C16:E16 C13:E14 C86 C20 D45 D58 C64 E64 G64 G66 E66 C66 F71 C75 E75 G75 G77 E77 C77"/>
    <dataValidation type="list" imeMode="halfAlpha" allowBlank="1" showInputMessage="1" showErrorMessage="1" sqref="G49">
      <formula1>"1,2,3,4,5,6,7"</formula1>
    </dataValidation>
    <dataValidation type="list" imeMode="halfAlpha" allowBlank="1" showInputMessage="1" showErrorMessage="1" sqref="D49">
      <formula1>"1,2,3,4,5,6,7,8"</formula1>
    </dataValidation>
    <dataValidation type="custom" imeMode="fullKatakana" allowBlank="1" showInputMessage="1" showErrorMessage="1" errorTitle="全角カタカナで入力" error="全角カタカナで入力してください。" sqref="C5:F5">
      <formula1>C5=PHONETIC(C5)</formula1>
    </dataValidation>
    <dataValidation type="list" allowBlank="1" showInputMessage="1" showErrorMessage="1" sqref="D36">
      <formula1>"大型,中型,中型(8t限定),準中型,準中型(5t限定),普通"</formula1>
    </dataValidation>
    <dataValidation type="list" allowBlank="1" showInputMessage="1" showErrorMessage="1" sqref="H36">
      <formula1>"AT限定"</formula1>
    </dataValidation>
  </dataValidation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tabSelected="1" view="pageBreakPreview" zoomScaleNormal="100" zoomScaleSheetLayoutView="100" workbookViewId="0">
      <selection activeCell="J9" sqref="J9"/>
    </sheetView>
  </sheetViews>
  <sheetFormatPr defaultRowHeight="22.5" customHeight="1" x14ac:dyDescent="0.15"/>
  <cols>
    <col min="1" max="1" width="11.25" style="6" customWidth="1"/>
    <col min="2" max="2" width="10.625" style="6" customWidth="1"/>
    <col min="3" max="8" width="10.625" style="138" customWidth="1"/>
    <col min="9" max="16384" width="9" style="138"/>
  </cols>
  <sheetData>
    <row r="1" spans="1:8" ht="22.5" customHeight="1" x14ac:dyDescent="0.15">
      <c r="A1" s="7"/>
      <c r="B1" s="7"/>
      <c r="C1" s="7"/>
      <c r="F1" s="358" t="s">
        <v>25</v>
      </c>
      <c r="G1" s="508"/>
      <c r="H1" s="384"/>
    </row>
    <row r="2" spans="1:8" ht="22.5" customHeight="1" x14ac:dyDescent="0.15">
      <c r="A2" s="7"/>
      <c r="B2" s="7"/>
      <c r="C2" s="7"/>
      <c r="F2" s="173" t="s">
        <v>26</v>
      </c>
      <c r="G2" s="149"/>
      <c r="H2" s="174"/>
    </row>
    <row r="3" spans="1:8" ht="22.5" customHeight="1" x14ac:dyDescent="0.15">
      <c r="A3" s="509" t="s">
        <v>33</v>
      </c>
      <c r="B3" s="509"/>
      <c r="C3" s="509"/>
      <c r="D3" s="509"/>
      <c r="E3" s="509"/>
      <c r="F3" s="509"/>
      <c r="G3" s="509"/>
      <c r="H3" s="509"/>
    </row>
    <row r="4" spans="1:8" ht="22.5" customHeight="1" x14ac:dyDescent="0.15">
      <c r="A4" s="7"/>
      <c r="B4" s="7"/>
      <c r="C4" s="7"/>
      <c r="E4" s="148" t="s">
        <v>27</v>
      </c>
      <c r="F4" s="510" t="str">
        <f>IF(OR(入力シート!C6="",入力シート!E6="",入力シート!G6=""),"",DATE(入力シート!C6,入力シート!E6,入力シート!G6))</f>
        <v/>
      </c>
      <c r="G4" s="510"/>
      <c r="H4" s="510"/>
    </row>
    <row r="5" spans="1:8" ht="22.5" customHeight="1" thickBot="1" x14ac:dyDescent="0.2">
      <c r="A5" s="135"/>
      <c r="F5" s="8"/>
      <c r="G5" s="8"/>
    </row>
    <row r="6" spans="1:8" ht="22.5" customHeight="1" x14ac:dyDescent="0.15">
      <c r="A6" s="511" t="s">
        <v>29</v>
      </c>
      <c r="B6" s="150" t="s">
        <v>2</v>
      </c>
      <c r="C6" s="513" t="str">
        <f>IF(OR(入力シート!C5="",入力シート!E5=""),"",入力シート!C5&amp;"　"&amp;入力シート!E5)</f>
        <v/>
      </c>
      <c r="D6" s="513"/>
      <c r="E6" s="514"/>
      <c r="F6" s="155" t="s">
        <v>3</v>
      </c>
      <c r="G6" s="515" t="str">
        <f>IF(OR(入力シート!C7="",入力シート!E7="",入力シート!G7=""),"",DATE(入力シート!C7,入力シート!E7,入力シート!G7))</f>
        <v/>
      </c>
      <c r="H6" s="516"/>
    </row>
    <row r="7" spans="1:8" ht="22.5" customHeight="1" x14ac:dyDescent="0.15">
      <c r="A7" s="512"/>
      <c r="B7" s="151"/>
      <c r="C7" s="449" t="str">
        <f>IF(OR(入力シート!C4="",入力シート!E4=""),"",入力シート!C4&amp;"　"&amp;入力シート!E4)</f>
        <v/>
      </c>
      <c r="D7" s="449"/>
      <c r="E7" s="517"/>
      <c r="F7" s="156" t="s">
        <v>35</v>
      </c>
      <c r="G7" s="518" t="str">
        <f>IF(入力シート!C8="","",入力シート!C8)</f>
        <v/>
      </c>
      <c r="H7" s="519"/>
    </row>
    <row r="8" spans="1:8" ht="22.5" customHeight="1" x14ac:dyDescent="0.15">
      <c r="A8" s="520" t="s">
        <v>6</v>
      </c>
      <c r="B8" s="152" t="s">
        <v>7</v>
      </c>
      <c r="C8" s="298" t="str">
        <f>IF(入力シート!C10="","",入力シート!C10)</f>
        <v/>
      </c>
      <c r="D8" s="299"/>
      <c r="E8" s="300"/>
      <c r="F8" s="499"/>
      <c r="G8" s="523"/>
      <c r="H8" s="500"/>
    </row>
    <row r="9" spans="1:8" ht="22.5" customHeight="1" x14ac:dyDescent="0.15">
      <c r="A9" s="521"/>
      <c r="B9" s="153" t="s">
        <v>8</v>
      </c>
      <c r="C9" s="314" t="str">
        <f>IF(入力シート!C9="","",入力シート!C9)</f>
        <v/>
      </c>
      <c r="D9" s="315"/>
      <c r="E9" s="315"/>
      <c r="F9" s="315"/>
      <c r="G9" s="524"/>
      <c r="H9" s="189" t="str">
        <f>IF(入力シート!G17="","連絡（可 否）開示（可 否）",入力シート!G17)</f>
        <v>連絡（可 否）開示（可 否）</v>
      </c>
    </row>
    <row r="10" spans="1:8" ht="22.5" customHeight="1" x14ac:dyDescent="0.15">
      <c r="A10" s="522"/>
      <c r="B10" s="154" t="s">
        <v>145</v>
      </c>
      <c r="C10" s="110" t="str">
        <f>IF(入力シート!C12="","",入力シート!C12)</f>
        <v/>
      </c>
      <c r="D10" s="102" t="str">
        <f>IF(入力シート!D12="","",入力シート!D12)</f>
        <v/>
      </c>
      <c r="E10" s="159" t="s">
        <v>30</v>
      </c>
      <c r="F10" s="18" t="str">
        <f>IF(入力シート!F12="","",入力シート!F12)</f>
        <v/>
      </c>
      <c r="G10" s="18" t="str">
        <f>IF(入力シート!G12="","",入力シート!G12)</f>
        <v/>
      </c>
      <c r="H10" s="169" t="s">
        <v>5</v>
      </c>
    </row>
    <row r="11" spans="1:8" ht="22.5" customHeight="1" x14ac:dyDescent="0.15">
      <c r="A11" s="183" t="s">
        <v>37</v>
      </c>
      <c r="B11" s="314" t="str">
        <f>IF(入力シート!C13="","",入力シート!C13)</f>
        <v/>
      </c>
      <c r="C11" s="315"/>
      <c r="D11" s="188" t="str">
        <f>IF(入力シート!G13="","連絡（可 否）開示（可 否）",入力シート!G13)</f>
        <v>連絡（可 否）開示（可 否）</v>
      </c>
      <c r="E11" s="160" t="s">
        <v>38</v>
      </c>
      <c r="F11" s="314" t="str">
        <f>IF(入力シート!C14="","",入力シート!C14)</f>
        <v/>
      </c>
      <c r="G11" s="315"/>
      <c r="H11" s="189" t="str">
        <f>IF(入力シート!G14="","連絡（可 否）開示（可 否）",入力シート!G14)</f>
        <v>連絡（可 否）開示（可 否）</v>
      </c>
    </row>
    <row r="12" spans="1:8" ht="22.5" customHeight="1" x14ac:dyDescent="0.15">
      <c r="A12" s="157" t="s">
        <v>31</v>
      </c>
      <c r="B12" s="354" t="str">
        <f>IF(入力シート!C15="","",入力シート!C15)</f>
        <v/>
      </c>
      <c r="C12" s="355"/>
      <c r="D12" s="190" t="str">
        <f>IF(入力シート!G15="","連絡（可 否）開示（可 否）",入力シート!G15)</f>
        <v>連絡（可 否）開示（可 否）</v>
      </c>
      <c r="E12" s="161" t="s">
        <v>32</v>
      </c>
      <c r="F12" s="314" t="str">
        <f>IF(入力シート!C16="","",入力シート!C16)</f>
        <v/>
      </c>
      <c r="G12" s="315"/>
      <c r="H12" s="191" t="str">
        <f>IF(入力シート!G16="","連絡（可 否）開示（可 否）",入力シート!G16)</f>
        <v>連絡（可 否）開示（可 否）</v>
      </c>
    </row>
    <row r="13" spans="1:8" ht="22.5" customHeight="1" x14ac:dyDescent="0.15">
      <c r="A13" s="158" t="s">
        <v>19</v>
      </c>
      <c r="B13" s="14" t="str">
        <f>IF(入力シート!C18="","有　・　無",入力シート!C18)</f>
        <v>有　・　無</v>
      </c>
      <c r="C13" s="163" t="s">
        <v>20</v>
      </c>
      <c r="D13" s="49" t="str">
        <f>IF(入力シート!C19="","有　・　無",入力シート!C19)</f>
        <v>有　・　無</v>
      </c>
      <c r="E13" s="5" t="str">
        <f>IF(入力シート!C20="","",入力シート!C20)</f>
        <v/>
      </c>
      <c r="F13" s="162" t="s">
        <v>53</v>
      </c>
      <c r="G13" s="499"/>
      <c r="H13" s="500"/>
    </row>
    <row r="14" spans="1:8" ht="22.5" customHeight="1" x14ac:dyDescent="0.15">
      <c r="A14" s="501" t="s">
        <v>54</v>
      </c>
      <c r="B14" s="502"/>
      <c r="C14" s="107" t="str">
        <f>IF(入力シート!C21="","有　・　無",入力シート!C21)</f>
        <v>有　・　無</v>
      </c>
      <c r="D14" s="503" t="str">
        <f>IF(入力シート!D22="","","（ "&amp;入力シート!D22&amp;" ）")</f>
        <v/>
      </c>
      <c r="E14" s="504"/>
      <c r="F14" s="504"/>
      <c r="G14" s="504"/>
      <c r="H14" s="505"/>
    </row>
    <row r="15" spans="1:8" ht="22.5" customHeight="1" x14ac:dyDescent="0.15">
      <c r="A15" s="506" t="s">
        <v>150</v>
      </c>
      <c r="B15" s="507"/>
      <c r="C15" s="181" t="str">
        <f>IF(入力シート!C23="","有　・　無",入力シート!C23)</f>
        <v>有　・　無</v>
      </c>
      <c r="D15" s="503" t="str">
        <f>IF(入力シート!D24="","","（ "&amp;入力シート!D24&amp;" ）")</f>
        <v/>
      </c>
      <c r="E15" s="504"/>
      <c r="F15" s="504"/>
      <c r="G15" s="504"/>
      <c r="H15" s="505"/>
    </row>
    <row r="16" spans="1:8" s="282" customFormat="1" ht="22.5" customHeight="1" x14ac:dyDescent="0.15">
      <c r="A16" s="506" t="s">
        <v>238</v>
      </c>
      <c r="B16" s="507"/>
      <c r="C16" s="285" t="s">
        <v>240</v>
      </c>
      <c r="D16" s="18" t="s">
        <v>235</v>
      </c>
      <c r="E16" s="286" t="s">
        <v>241</v>
      </c>
      <c r="F16" s="286" t="s">
        <v>239</v>
      </c>
      <c r="G16" s="18" t="s">
        <v>236</v>
      </c>
      <c r="H16" s="284" t="s">
        <v>237</v>
      </c>
    </row>
    <row r="17" spans="1:8" ht="22.5" customHeight="1" x14ac:dyDescent="0.15">
      <c r="A17" s="283" t="s">
        <v>57</v>
      </c>
      <c r="B17" s="448" t="str">
        <f>IF(入力シート!C25="","",入力シート!C25)</f>
        <v/>
      </c>
      <c r="C17" s="449"/>
      <c r="D17" s="100" t="str">
        <f>IF(入力シート!C27="","卒業・中退・在学中",入力シート!C27)</f>
        <v>卒業・中退・在学中</v>
      </c>
      <c r="E17" s="167" t="s">
        <v>58</v>
      </c>
      <c r="F17" s="314" t="str">
        <f>IF(入力シート!C26="","",入力シート!C26)</f>
        <v/>
      </c>
      <c r="G17" s="315"/>
      <c r="H17" s="494"/>
    </row>
    <row r="18" spans="1:8" ht="22.5" customHeight="1" x14ac:dyDescent="0.15">
      <c r="A18" s="495" t="s">
        <v>157</v>
      </c>
      <c r="B18" s="166" t="s">
        <v>115</v>
      </c>
      <c r="C18" s="45" t="str">
        <f>IF(入力シート!C28="","",入力シート!C28)</f>
        <v/>
      </c>
      <c r="D18" s="497" t="s">
        <v>158</v>
      </c>
      <c r="E18" s="314" t="str">
        <f>IF(入力シート!E28="","",入力シート!E28)</f>
        <v/>
      </c>
      <c r="F18" s="315"/>
      <c r="G18" s="315"/>
      <c r="H18" s="494"/>
    </row>
    <row r="19" spans="1:8" ht="22.5" customHeight="1" x14ac:dyDescent="0.15">
      <c r="A19" s="496"/>
      <c r="B19" s="166" t="s">
        <v>153</v>
      </c>
      <c r="C19" s="45" t="str">
        <f>IF(入力シート!C29="","",入力シート!C29)</f>
        <v/>
      </c>
      <c r="D19" s="498"/>
      <c r="E19" s="314" t="str">
        <f>IF(入力シート!E29="","",入力シート!E29)</f>
        <v/>
      </c>
      <c r="F19" s="315"/>
      <c r="G19" s="315"/>
      <c r="H19" s="494"/>
    </row>
    <row r="20" spans="1:8" ht="22.5" customHeight="1" x14ac:dyDescent="0.15">
      <c r="A20" s="460" t="s">
        <v>59</v>
      </c>
      <c r="B20" s="314" t="str">
        <f>IF(入力シート!C30="","",入力シート!C30)</f>
        <v/>
      </c>
      <c r="C20" s="315"/>
      <c r="D20" s="315"/>
      <c r="E20" s="315"/>
      <c r="F20" s="315"/>
      <c r="G20" s="315"/>
      <c r="H20" s="490"/>
    </row>
    <row r="21" spans="1:8" ht="22.5" customHeight="1" x14ac:dyDescent="0.15">
      <c r="A21" s="460"/>
      <c r="B21" s="314" t="str">
        <f>IF(入力シート!C31="","",入力シート!C31)</f>
        <v/>
      </c>
      <c r="C21" s="315"/>
      <c r="D21" s="315"/>
      <c r="E21" s="315"/>
      <c r="F21" s="315"/>
      <c r="G21" s="315"/>
      <c r="H21" s="490"/>
    </row>
    <row r="22" spans="1:8" ht="22.5" customHeight="1" x14ac:dyDescent="0.15">
      <c r="A22" s="460"/>
      <c r="B22" s="314" t="str">
        <f>IF(入力シート!C32="","",入力シート!C32)</f>
        <v/>
      </c>
      <c r="C22" s="315"/>
      <c r="D22" s="315"/>
      <c r="E22" s="315"/>
      <c r="F22" s="315"/>
      <c r="G22" s="315"/>
      <c r="H22" s="490"/>
    </row>
    <row r="23" spans="1:8" s="178" customFormat="1" ht="22.5" customHeight="1" x14ac:dyDescent="0.15">
      <c r="A23" s="460"/>
      <c r="B23" s="314" t="str">
        <f>IF(入力シート!C33="","",入力シート!C33)</f>
        <v/>
      </c>
      <c r="C23" s="315"/>
      <c r="D23" s="315"/>
      <c r="E23" s="315"/>
      <c r="F23" s="315"/>
      <c r="G23" s="315"/>
      <c r="H23" s="490"/>
    </row>
    <row r="24" spans="1:8" ht="22.5" customHeight="1" x14ac:dyDescent="0.15">
      <c r="A24" s="460"/>
      <c r="B24" s="163" t="s">
        <v>69</v>
      </c>
      <c r="C24" s="491" t="str">
        <f>IF(入力シート!C34="","不可　・　入力は可　・　Word/Excelでの作業可　・　システム管理可　・　システム開発可",入力シート!C34)</f>
        <v>不可　・　入力は可　・　Word/Excelでの作業可　・　システム管理可　・　システム開発可</v>
      </c>
      <c r="D24" s="492"/>
      <c r="E24" s="492"/>
      <c r="F24" s="492"/>
      <c r="G24" s="492"/>
      <c r="H24" s="493"/>
    </row>
    <row r="25" spans="1:8" ht="22.5" customHeight="1" thickBot="1" x14ac:dyDescent="0.2">
      <c r="A25" s="192" t="s">
        <v>60</v>
      </c>
      <c r="B25" s="193" t="str">
        <f>IF(入力シート!C35="","有　・　無",入力シート!C35)</f>
        <v>有　・　無</v>
      </c>
      <c r="C25" s="165" t="s">
        <v>67</v>
      </c>
      <c r="D25" s="194" t="str">
        <f>IF(入力シート!D36="","",入力シート!D36)</f>
        <v/>
      </c>
      <c r="E25" s="165" t="s">
        <v>68</v>
      </c>
      <c r="F25" s="194" t="str">
        <f>IF(入力シート!F36="","",入力シート!F36)</f>
        <v/>
      </c>
      <c r="G25" s="165" t="s">
        <v>228</v>
      </c>
      <c r="H25" s="195" t="str">
        <f>IF(入力シート!H36="","無 ・ AT限定",入力シート!H36)</f>
        <v>無 ・ AT限定</v>
      </c>
    </row>
    <row r="26" spans="1:8" s="19" customFormat="1" ht="22.5" customHeight="1" thickBot="1" x14ac:dyDescent="0.2">
      <c r="A26" s="2"/>
      <c r="B26" s="23"/>
      <c r="C26" s="24"/>
      <c r="D26" s="24"/>
      <c r="E26" s="24"/>
      <c r="F26" s="24"/>
      <c r="G26" s="24"/>
      <c r="H26" s="24"/>
    </row>
    <row r="27" spans="1:8" ht="22.5" customHeight="1" x14ac:dyDescent="0.15">
      <c r="A27" s="84" t="s">
        <v>22</v>
      </c>
      <c r="B27" s="143" t="str">
        <f>IF(入力シート!C37="","フルタイム・パートタイム",入力シート!C37)</f>
        <v>フルタイム・パートタイム</v>
      </c>
      <c r="C27" s="82" t="s">
        <v>42</v>
      </c>
      <c r="D27" s="142" t="str">
        <f>IF(入力シート!C38="","希望　あり・なし",入力シート!C38)</f>
        <v>希望　あり・なし</v>
      </c>
      <c r="E27" s="83" t="s">
        <v>43</v>
      </c>
      <c r="F27" s="80" t="str">
        <f>IF(入力シート!C39="","可　・　否",入力シート!C39)</f>
        <v>可　・　否</v>
      </c>
      <c r="G27" s="82" t="s">
        <v>44</v>
      </c>
      <c r="H27" s="81" t="str">
        <f>IF(入力シート!C40="","可　・　否",入力シート!C40)</f>
        <v>可　・　否</v>
      </c>
    </row>
    <row r="28" spans="1:8" ht="22.5" customHeight="1" x14ac:dyDescent="0.15">
      <c r="A28" s="469" t="s">
        <v>39</v>
      </c>
      <c r="B28" s="85" t="s">
        <v>23</v>
      </c>
      <c r="C28" s="354" t="str">
        <f>IF(入力シート!C41="","",入力シート!C41)</f>
        <v/>
      </c>
      <c r="D28" s="355"/>
      <c r="E28" s="355"/>
      <c r="F28" s="355"/>
      <c r="G28" s="355"/>
      <c r="H28" s="472"/>
    </row>
    <row r="29" spans="1:8" ht="22.5" customHeight="1" x14ac:dyDescent="0.15">
      <c r="A29" s="470"/>
      <c r="B29" s="85" t="s">
        <v>24</v>
      </c>
      <c r="C29" s="354" t="str">
        <f>IF(入力シート!C42="","",入力シート!C42)</f>
        <v/>
      </c>
      <c r="D29" s="355"/>
      <c r="E29" s="355"/>
      <c r="F29" s="355"/>
      <c r="G29" s="355"/>
      <c r="H29" s="472"/>
    </row>
    <row r="30" spans="1:8" ht="22.5" customHeight="1" x14ac:dyDescent="0.15">
      <c r="A30" s="470"/>
      <c r="B30" s="473" t="s">
        <v>152</v>
      </c>
      <c r="C30" s="475" t="str">
        <f>IF(入力シート!C43="","",入力シート!C43)</f>
        <v/>
      </c>
      <c r="D30" s="475"/>
      <c r="E30" s="475"/>
      <c r="F30" s="475"/>
      <c r="G30" s="475"/>
      <c r="H30" s="476"/>
    </row>
    <row r="31" spans="1:8" ht="22.5" customHeight="1" x14ac:dyDescent="0.15">
      <c r="A31" s="471"/>
      <c r="B31" s="474"/>
      <c r="C31" s="477"/>
      <c r="D31" s="477"/>
      <c r="E31" s="477"/>
      <c r="F31" s="477"/>
      <c r="G31" s="477"/>
      <c r="H31" s="478"/>
    </row>
    <row r="32" spans="1:8" ht="22.5" customHeight="1" x14ac:dyDescent="0.15">
      <c r="A32" s="86" t="s">
        <v>18</v>
      </c>
      <c r="B32" s="140" t="str">
        <f>IF(B27="フルタイム・パートタイム","月収・時給",IF(B27="フルタイム","月収",IF(B27="パートタイム","時給","")))</f>
        <v>月収・時給</v>
      </c>
      <c r="C32" s="3" t="str">
        <f>IF(入力シート!D45="","",入力シート!D45)</f>
        <v/>
      </c>
      <c r="D32" s="141" t="str">
        <f>IF(B32="月収・時給","円以上",IF(B32="月収","万円以上",IF(B32="時給","円以上","")))</f>
        <v>円以上</v>
      </c>
      <c r="E32" s="145" t="s">
        <v>188</v>
      </c>
      <c r="F32" s="146" t="str">
        <f>IF(入力シート!C50="","可　・　否",入力シート!C50)</f>
        <v>可　・　否</v>
      </c>
      <c r="G32" s="479"/>
      <c r="H32" s="480"/>
    </row>
    <row r="33" spans="1:10" ht="22.5" customHeight="1" x14ac:dyDescent="0.15">
      <c r="A33" s="481" t="s">
        <v>141</v>
      </c>
      <c r="B33" s="168" t="str">
        <f>IF(入力シート!C46="","希望　あり・不問",入力シート!C46)</f>
        <v>希望　あり・不問</v>
      </c>
      <c r="C33" s="96" t="s">
        <v>142</v>
      </c>
      <c r="D33" s="483" t="str">
        <f>IF(OR(入力シート!C48="",入力シート!D48=""),"：",入力シート!C48&amp;"："&amp;入力シート!D48)</f>
        <v>：</v>
      </c>
      <c r="E33" s="484"/>
      <c r="F33" s="103" t="s">
        <v>9</v>
      </c>
      <c r="G33" s="484" t="str">
        <f>IF(OR(入力シート!F48="",入力シート!G48=""),"：",入力シート!F48&amp;"："&amp;入力シート!G48)</f>
        <v>：</v>
      </c>
      <c r="H33" s="485"/>
    </row>
    <row r="34" spans="1:10" ht="22.5" customHeight="1" x14ac:dyDescent="0.15">
      <c r="A34" s="482"/>
      <c r="B34" s="131" t="s">
        <v>143</v>
      </c>
      <c r="C34" s="97" t="s">
        <v>40</v>
      </c>
      <c r="D34" s="137" t="str">
        <f>IF(入力シート!D49="","",入力シート!D49)</f>
        <v/>
      </c>
      <c r="E34" s="95" t="s">
        <v>10</v>
      </c>
      <c r="F34" s="94" t="s">
        <v>11</v>
      </c>
      <c r="G34" s="1" t="str">
        <f>IF(入力シート!G49="","",入力シート!G49)</f>
        <v/>
      </c>
      <c r="H34" s="89" t="s">
        <v>41</v>
      </c>
    </row>
    <row r="35" spans="1:10" ht="22.5" customHeight="1" x14ac:dyDescent="0.15">
      <c r="A35" s="98" t="s">
        <v>45</v>
      </c>
      <c r="B35" s="147" t="str">
        <f>IF(入力シート!C51="","希望　あり・不問",入力シート!C51)</f>
        <v>希望　あり・不問</v>
      </c>
      <c r="C35" s="93" t="s">
        <v>102</v>
      </c>
      <c r="D35" s="488" t="str">
        <f>IF(AND(入力シート!C53:H53="",入力シート!C55:D55=""),"月　火　水　木　金　土　日　祝",IF(入力シート!C53="","","月")&amp;IF(入力シート!D53="","",IF(入力シート!C53="","火",",火"))&amp;IF(入力シート!E53="","",IF(AND(入力シート!C53="",入力シート!D53=""),"水",",水"))&amp;IF(入力シート!F53="","",IF(AND(入力シート!C53="",入力シート!D53="",入力シート!E53=""),"木",",木"))&amp;IF(入力シート!G53="","",IF(AND(入力シート!C53="",入力シート!D53="",入力シート!E53="",入力シート!F53=""),"金",",金"))&amp;IF(入力シート!H53="","",IF(AND(入力シート!C53="",入力シート!D53="",入力シート!E53="",入力シート!F53="",入力シート!G53=""),"土",",土"))&amp;IF(入力シート!C55="","",IF(AND(入力シート!C53="",入力シート!D53="",入力シート!E53="",入力シート!F53="",入力シート!G53="",入力シート!H53=""),"日",",日"))&amp;IF(入力シート!D55="","",IF(AND(入力シート!C53:H53="",入力シート!C55=""),"祝",",祝")))</f>
        <v>月　火　水　木　金　土　日　祝</v>
      </c>
      <c r="E35" s="489"/>
      <c r="F35" s="93" t="s">
        <v>49</v>
      </c>
      <c r="G35" s="486" t="str">
        <f>IF(入力シート!C56="","毎週 ・ 隔週以上 ・ 不問",入力シート!C56)</f>
        <v>毎週 ・ 隔週以上 ・ 不問</v>
      </c>
      <c r="H35" s="487"/>
      <c r="J35" s="6"/>
    </row>
    <row r="36" spans="1:10" ht="22.5" customHeight="1" x14ac:dyDescent="0.15">
      <c r="A36" s="461" t="s">
        <v>16</v>
      </c>
      <c r="B36" s="463" t="s">
        <v>50</v>
      </c>
      <c r="C36" s="102" t="str">
        <f>IF(入力シート!C57="","",入力シート!C57)</f>
        <v/>
      </c>
      <c r="D36" s="93" t="s">
        <v>51</v>
      </c>
      <c r="E36" s="172" t="str">
        <f>IF(入力シート!C58="","",入力シート!C58)</f>
        <v/>
      </c>
      <c r="F36" s="130" t="str">
        <f>IF(入力シート!D58="","",入力シート!D58)</f>
        <v/>
      </c>
      <c r="G36" s="91" t="s">
        <v>52</v>
      </c>
      <c r="H36" s="90"/>
    </row>
    <row r="37" spans="1:10" ht="22.5" customHeight="1" thickBot="1" x14ac:dyDescent="0.2">
      <c r="A37" s="462"/>
      <c r="B37" s="464"/>
      <c r="C37" s="465" t="s">
        <v>56</v>
      </c>
      <c r="D37" s="466"/>
      <c r="E37" s="467" t="str">
        <f>IF(入力シート!E57="","",入力シート!E57)</f>
        <v/>
      </c>
      <c r="F37" s="468"/>
      <c r="G37" s="92" t="s">
        <v>17</v>
      </c>
      <c r="H37" s="77" t="str">
        <f>IF(入力シート!C59="","可　・　否",入力シート!C59)</f>
        <v>可　・　否</v>
      </c>
    </row>
    <row r="38" spans="1:10" ht="22.5" customHeight="1" thickBot="1" x14ac:dyDescent="0.2">
      <c r="A38" s="57"/>
      <c r="B38" s="55"/>
      <c r="C38" s="56"/>
      <c r="D38" s="56"/>
      <c r="E38" s="55"/>
      <c r="F38" s="55"/>
      <c r="G38" s="57"/>
      <c r="H38" s="55"/>
    </row>
    <row r="39" spans="1:10" ht="22.5" customHeight="1" x14ac:dyDescent="0.15">
      <c r="A39" s="438" t="s">
        <v>216</v>
      </c>
      <c r="B39" s="53" t="s">
        <v>115</v>
      </c>
      <c r="C39" s="441" t="s">
        <v>112</v>
      </c>
      <c r="D39" s="441"/>
      <c r="E39" s="441"/>
      <c r="F39" s="441"/>
      <c r="G39" s="441"/>
      <c r="H39" s="442"/>
    </row>
    <row r="40" spans="1:10" ht="22.5" customHeight="1" x14ac:dyDescent="0.15">
      <c r="A40" s="439"/>
      <c r="B40" s="113" t="s">
        <v>28</v>
      </c>
      <c r="C40" s="314" t="str">
        <f>IF(入力シート!C61="","",入力シート!C61)</f>
        <v/>
      </c>
      <c r="D40" s="315"/>
      <c r="E40" s="315"/>
      <c r="F40" s="315"/>
      <c r="G40" s="315"/>
      <c r="H40" s="443"/>
    </row>
    <row r="41" spans="1:10" ht="22.5" customHeight="1" x14ac:dyDescent="0.15">
      <c r="A41" s="439"/>
      <c r="B41" s="414" t="s">
        <v>65</v>
      </c>
      <c r="C41" s="403" t="str">
        <f>IF(入力シート!C62="","",入力シート!C62)</f>
        <v/>
      </c>
      <c r="D41" s="404"/>
      <c r="E41" s="404"/>
      <c r="F41" s="404"/>
      <c r="G41" s="404"/>
      <c r="H41" s="444"/>
    </row>
    <row r="42" spans="1:10" ht="22.5" customHeight="1" x14ac:dyDescent="0.15">
      <c r="A42" s="439"/>
      <c r="B42" s="399"/>
      <c r="C42" s="406"/>
      <c r="D42" s="407"/>
      <c r="E42" s="407"/>
      <c r="F42" s="407"/>
      <c r="G42" s="407"/>
      <c r="H42" s="445"/>
    </row>
    <row r="43" spans="1:10" ht="22.5" customHeight="1" x14ac:dyDescent="0.15">
      <c r="A43" s="439"/>
      <c r="B43" s="136" t="s">
        <v>113</v>
      </c>
      <c r="C43" s="59" t="str">
        <f>IF(入力シート!C64="","",DATE(入力シート!C64,入力シート!E64,入力シート!G64))</f>
        <v/>
      </c>
      <c r="D43" s="54" t="s">
        <v>9</v>
      </c>
      <c r="E43" s="60" t="str">
        <f>IF(入力シート!C66="","",DATE(入力シート!C66,入力シート!E66,入力シート!G66))</f>
        <v/>
      </c>
      <c r="F43" s="446" t="str">
        <f ca="1">IF(入力シート!D67="","","（約"&amp;入力シート!D67&amp;"）")</f>
        <v/>
      </c>
      <c r="G43" s="447"/>
      <c r="H43" s="50"/>
    </row>
    <row r="44" spans="1:10" ht="22.5" customHeight="1" x14ac:dyDescent="0.15">
      <c r="A44" s="439"/>
      <c r="B44" s="113" t="s">
        <v>62</v>
      </c>
      <c r="C44" s="448" t="str">
        <f>IF(入力シート!C70="","",入力シート!C70)</f>
        <v/>
      </c>
      <c r="D44" s="449"/>
      <c r="E44" s="113" t="s">
        <v>22</v>
      </c>
      <c r="F44" s="139" t="str">
        <f>IF(入力シート!C68="","",入力シート!C68)</f>
        <v/>
      </c>
      <c r="G44" s="113" t="s">
        <v>61</v>
      </c>
      <c r="H44" s="144" t="str">
        <f>IF(入力シート!C69="","既退職・在職中",入力シート!C69)</f>
        <v>既退職・在職中</v>
      </c>
    </row>
    <row r="45" spans="1:10" ht="22.5" customHeight="1" x14ac:dyDescent="0.15">
      <c r="A45" s="439"/>
      <c r="B45" s="450" t="s">
        <v>64</v>
      </c>
      <c r="C45" s="451"/>
      <c r="D45" s="452"/>
      <c r="E45" s="17" t="str">
        <f>IF(入力シート!E71="","",入力シート!E71)</f>
        <v/>
      </c>
      <c r="F45" s="4" t="str">
        <f>IF(入力シート!F71="","",入力シート!F71)</f>
        <v/>
      </c>
      <c r="G45" s="16" t="str">
        <f>IF(E45="月給","万円程度",IF(E45="時給","円程度",""))</f>
        <v/>
      </c>
      <c r="H45" s="12"/>
    </row>
    <row r="46" spans="1:10" ht="22.5" customHeight="1" x14ac:dyDescent="0.15">
      <c r="A46" s="439"/>
      <c r="B46" s="42" t="s">
        <v>117</v>
      </c>
      <c r="C46" s="304" t="s">
        <v>160</v>
      </c>
      <c r="D46" s="304"/>
      <c r="E46" s="304"/>
      <c r="F46" s="304"/>
      <c r="G46" s="304"/>
      <c r="H46" s="453"/>
    </row>
    <row r="47" spans="1:10" ht="22.5" customHeight="1" x14ac:dyDescent="0.15">
      <c r="A47" s="439"/>
      <c r="B47" s="414" t="s">
        <v>65</v>
      </c>
      <c r="C47" s="403" t="str">
        <f>IF(入力シート!C73="","",入力シート!C73)</f>
        <v/>
      </c>
      <c r="D47" s="404"/>
      <c r="E47" s="404"/>
      <c r="F47" s="404"/>
      <c r="G47" s="404"/>
      <c r="H47" s="444"/>
    </row>
    <row r="48" spans="1:10" ht="22.5" customHeight="1" x14ac:dyDescent="0.15">
      <c r="A48" s="439"/>
      <c r="B48" s="399"/>
      <c r="C48" s="406"/>
      <c r="D48" s="407"/>
      <c r="E48" s="407"/>
      <c r="F48" s="407"/>
      <c r="G48" s="407"/>
      <c r="H48" s="445"/>
    </row>
    <row r="49" spans="1:8" ht="22.5" customHeight="1" x14ac:dyDescent="0.15">
      <c r="A49" s="439"/>
      <c r="B49" s="136" t="s">
        <v>113</v>
      </c>
      <c r="C49" s="62" t="str">
        <f>IF(入力シート!C75="","",DATE(入力シート!C75,入力シート!E75,入力シート!G75))</f>
        <v/>
      </c>
      <c r="D49" s="54" t="s">
        <v>9</v>
      </c>
      <c r="E49" s="61" t="str">
        <f>IF(入力シート!C77="","",DATE(入力シート!C77,入力シート!E77,入力シート!G77))</f>
        <v/>
      </c>
      <c r="F49" s="446" t="str">
        <f>IF(入力シート!D78="","","（約"&amp;入力シート!D78&amp;"）")</f>
        <v/>
      </c>
      <c r="G49" s="447"/>
      <c r="H49" s="12"/>
    </row>
    <row r="50" spans="1:8" ht="22.5" customHeight="1" x14ac:dyDescent="0.15">
      <c r="A50" s="439"/>
      <c r="B50" s="113" t="s">
        <v>62</v>
      </c>
      <c r="C50" s="448" t="str">
        <f>IF(入力シート!C80="","",入力シート!C80)</f>
        <v/>
      </c>
      <c r="D50" s="449"/>
      <c r="E50" s="113" t="s">
        <v>22</v>
      </c>
      <c r="F50" s="139" t="str">
        <f>IF(入力シート!C79="","",入力シート!C79)</f>
        <v/>
      </c>
      <c r="G50" s="458"/>
      <c r="H50" s="459"/>
    </row>
    <row r="51" spans="1:8" ht="22.5" customHeight="1" x14ac:dyDescent="0.15">
      <c r="A51" s="439"/>
      <c r="B51" s="42" t="s">
        <v>118</v>
      </c>
      <c r="C51" s="304" t="s">
        <v>161</v>
      </c>
      <c r="D51" s="304"/>
      <c r="E51" s="304"/>
      <c r="F51" s="304"/>
      <c r="G51" s="304"/>
      <c r="H51" s="453"/>
    </row>
    <row r="52" spans="1:8" ht="22.5" customHeight="1" x14ac:dyDescent="0.15">
      <c r="A52" s="439"/>
      <c r="B52" s="414" t="s">
        <v>65</v>
      </c>
      <c r="C52" s="403" t="str">
        <f>IF(入力シート!C82="","",入力シート!C82)</f>
        <v/>
      </c>
      <c r="D52" s="404"/>
      <c r="E52" s="404"/>
      <c r="F52" s="404"/>
      <c r="G52" s="404"/>
      <c r="H52" s="444"/>
    </row>
    <row r="53" spans="1:8" ht="22.5" customHeight="1" x14ac:dyDescent="0.15">
      <c r="A53" s="439"/>
      <c r="B53" s="399"/>
      <c r="C53" s="406"/>
      <c r="D53" s="407"/>
      <c r="E53" s="407"/>
      <c r="F53" s="407"/>
      <c r="G53" s="407"/>
      <c r="H53" s="445"/>
    </row>
    <row r="54" spans="1:8" ht="22.5" customHeight="1" x14ac:dyDescent="0.15">
      <c r="A54" s="439"/>
      <c r="B54" s="136" t="s">
        <v>113</v>
      </c>
      <c r="C54" s="62" t="str">
        <f>IF(入力シート!C84="","",DATE(入力シート!C84,入力シート!E84,入力シート!G84))</f>
        <v/>
      </c>
      <c r="D54" s="54" t="s">
        <v>9</v>
      </c>
      <c r="E54" s="61" t="str">
        <f>IF(入力シート!C86="","",DATE(入力シート!C86,入力シート!E86,入力シート!G86))</f>
        <v/>
      </c>
      <c r="F54" s="446" t="str">
        <f>IF(入力シート!D87="","","（約"&amp;入力シート!D87&amp;"）")</f>
        <v/>
      </c>
      <c r="G54" s="447"/>
      <c r="H54" s="12"/>
    </row>
    <row r="55" spans="1:8" ht="22.5" customHeight="1" thickBot="1" x14ac:dyDescent="0.2">
      <c r="A55" s="440"/>
      <c r="B55" s="15" t="s">
        <v>62</v>
      </c>
      <c r="C55" s="454" t="str">
        <f>IF(入力シート!C89="","",入力シート!C89)</f>
        <v/>
      </c>
      <c r="D55" s="455"/>
      <c r="E55" s="15" t="s">
        <v>22</v>
      </c>
      <c r="F55" s="58" t="str">
        <f>IF(入力シート!C88="","",入力シート!C88)</f>
        <v/>
      </c>
      <c r="G55" s="456"/>
      <c r="H55" s="457"/>
    </row>
    <row r="56" spans="1:8" ht="22.5" customHeight="1" x14ac:dyDescent="0.15">
      <c r="A56" s="9"/>
    </row>
    <row r="57" spans="1:8" ht="22.5" customHeight="1" x14ac:dyDescent="0.15">
      <c r="A57" s="204"/>
      <c r="B57" s="205"/>
      <c r="C57" s="206"/>
      <c r="D57" s="206"/>
      <c r="E57" s="206"/>
      <c r="F57" s="206"/>
      <c r="G57" s="206"/>
      <c r="H57" s="207"/>
    </row>
    <row r="58" spans="1:8" ht="22.5" customHeight="1" x14ac:dyDescent="0.15">
      <c r="A58" s="196"/>
      <c r="B58" s="197"/>
      <c r="C58" s="198"/>
      <c r="D58" s="198"/>
      <c r="E58" s="198"/>
      <c r="F58" s="198"/>
      <c r="G58" s="198"/>
      <c r="H58" s="199"/>
    </row>
    <row r="59" spans="1:8" ht="22.5" customHeight="1" x14ac:dyDescent="0.15">
      <c r="A59" s="196"/>
      <c r="B59" s="197"/>
      <c r="C59" s="198"/>
      <c r="D59" s="198"/>
      <c r="E59" s="198"/>
      <c r="F59" s="198"/>
      <c r="G59" s="198"/>
      <c r="H59" s="199"/>
    </row>
    <row r="60" spans="1:8" ht="22.5" customHeight="1" x14ac:dyDescent="0.15">
      <c r="A60" s="196"/>
      <c r="B60" s="197"/>
      <c r="C60" s="198"/>
      <c r="D60" s="198"/>
      <c r="E60" s="198"/>
      <c r="F60" s="198"/>
      <c r="G60" s="198"/>
      <c r="H60" s="199"/>
    </row>
    <row r="61" spans="1:8" ht="22.5" customHeight="1" x14ac:dyDescent="0.15">
      <c r="A61" s="196"/>
      <c r="B61" s="197"/>
      <c r="C61" s="198"/>
      <c r="D61" s="198"/>
      <c r="E61" s="198"/>
      <c r="F61" s="198"/>
      <c r="G61" s="198"/>
      <c r="H61" s="199"/>
    </row>
    <row r="62" spans="1:8" ht="22.5" customHeight="1" x14ac:dyDescent="0.15">
      <c r="A62" s="196"/>
      <c r="B62" s="197"/>
      <c r="C62" s="198"/>
      <c r="D62" s="198"/>
      <c r="E62" s="198"/>
      <c r="F62" s="198"/>
      <c r="G62" s="198"/>
      <c r="H62" s="199"/>
    </row>
    <row r="63" spans="1:8" s="287" customFormat="1" ht="22.5" customHeight="1" x14ac:dyDescent="0.15">
      <c r="A63" s="196"/>
      <c r="B63" s="197"/>
      <c r="C63" s="198"/>
      <c r="D63" s="198"/>
      <c r="E63" s="198"/>
      <c r="F63" s="198"/>
      <c r="G63" s="198"/>
      <c r="H63" s="199"/>
    </row>
    <row r="64" spans="1:8" s="287" customFormat="1" ht="22.5" customHeight="1" x14ac:dyDescent="0.15">
      <c r="A64" s="196"/>
      <c r="B64" s="197"/>
      <c r="C64" s="198"/>
      <c r="D64" s="198"/>
      <c r="E64" s="198"/>
      <c r="F64" s="198"/>
      <c r="G64" s="198"/>
      <c r="H64" s="199"/>
    </row>
    <row r="65" spans="1:8" s="287" customFormat="1" ht="22.5" customHeight="1" x14ac:dyDescent="0.15">
      <c r="A65" s="196"/>
      <c r="B65" s="197"/>
      <c r="C65" s="198"/>
      <c r="D65" s="198"/>
      <c r="E65" s="198"/>
      <c r="F65" s="198"/>
      <c r="G65" s="198"/>
      <c r="H65" s="199"/>
    </row>
    <row r="66" spans="1:8" ht="22.5" customHeight="1" x14ac:dyDescent="0.15">
      <c r="A66" s="196"/>
      <c r="B66" s="197"/>
      <c r="C66" s="198"/>
      <c r="D66" s="198"/>
      <c r="E66" s="198"/>
      <c r="F66" s="198"/>
      <c r="G66" s="198"/>
      <c r="H66" s="199"/>
    </row>
    <row r="67" spans="1:8" ht="22.5" customHeight="1" x14ac:dyDescent="0.15">
      <c r="A67" s="196"/>
      <c r="B67" s="197"/>
      <c r="C67" s="198"/>
      <c r="D67" s="198"/>
      <c r="E67" s="198"/>
      <c r="F67" s="198"/>
      <c r="G67" s="198"/>
      <c r="H67" s="199"/>
    </row>
    <row r="68" spans="1:8" ht="22.5" customHeight="1" x14ac:dyDescent="0.15">
      <c r="A68" s="196"/>
      <c r="B68" s="197"/>
      <c r="C68" s="198"/>
      <c r="D68" s="198"/>
      <c r="E68" s="198"/>
      <c r="F68" s="198"/>
      <c r="G68" s="198"/>
      <c r="H68" s="199"/>
    </row>
    <row r="69" spans="1:8" ht="22.5" customHeight="1" x14ac:dyDescent="0.15">
      <c r="A69" s="196"/>
      <c r="B69" s="197"/>
      <c r="C69" s="198"/>
      <c r="D69" s="198"/>
      <c r="E69" s="198"/>
      <c r="F69" s="198"/>
      <c r="G69" s="198"/>
      <c r="H69" s="199"/>
    </row>
    <row r="70" spans="1:8" s="282" customFormat="1" ht="22.5" customHeight="1" x14ac:dyDescent="0.15">
      <c r="A70" s="196"/>
      <c r="B70" s="197"/>
      <c r="C70" s="198"/>
      <c r="D70" s="198"/>
      <c r="E70" s="198"/>
      <c r="F70" s="198"/>
      <c r="G70" s="198"/>
      <c r="H70" s="199"/>
    </row>
    <row r="71" spans="1:8" ht="22.5" customHeight="1" x14ac:dyDescent="0.15">
      <c r="A71" s="196"/>
      <c r="B71" s="197"/>
      <c r="C71" s="198"/>
      <c r="D71" s="198"/>
      <c r="E71" s="198"/>
      <c r="F71" s="198"/>
      <c r="G71" s="198"/>
      <c r="H71" s="199"/>
    </row>
    <row r="72" spans="1:8" ht="22.5" customHeight="1" x14ac:dyDescent="0.15">
      <c r="A72" s="200"/>
      <c r="B72" s="201"/>
      <c r="C72" s="202"/>
      <c r="D72" s="202"/>
      <c r="E72" s="202"/>
      <c r="F72" s="202"/>
      <c r="G72" s="202"/>
      <c r="H72" s="203"/>
    </row>
  </sheetData>
  <customSheetViews>
    <customSheetView guid="{B9E95168-84FB-43E7-A6A8-59A796CE8C29}" scale="85" showPageBreaks="1" printArea="1" view="pageBreakPreview" topLeftCell="A16">
      <selection activeCell="B25" sqref="B25"/>
      <pageMargins left="0.70866141732283472" right="0.70866141732283472" top="0.70866141732283472" bottom="0.70866141732283472" header="0.31496062992125984" footer="0.31496062992125984"/>
      <printOptions horizontalCentered="1"/>
      <pageSetup paperSize="9" orientation="portrait" r:id="rId1"/>
    </customSheetView>
  </customSheetViews>
  <mergeCells count="69">
    <mergeCell ref="A16:B16"/>
    <mergeCell ref="F1:H1"/>
    <mergeCell ref="A3:H3"/>
    <mergeCell ref="F4:H4"/>
    <mergeCell ref="A6:A7"/>
    <mergeCell ref="C6:E6"/>
    <mergeCell ref="G6:H6"/>
    <mergeCell ref="C7:E7"/>
    <mergeCell ref="G7:H7"/>
    <mergeCell ref="A15:B15"/>
    <mergeCell ref="D15:H15"/>
    <mergeCell ref="A8:A10"/>
    <mergeCell ref="C8:E8"/>
    <mergeCell ref="F8:H8"/>
    <mergeCell ref="C9:G9"/>
    <mergeCell ref="B11:C11"/>
    <mergeCell ref="F11:G11"/>
    <mergeCell ref="B12:C12"/>
    <mergeCell ref="F12:G12"/>
    <mergeCell ref="G13:H13"/>
    <mergeCell ref="A14:B14"/>
    <mergeCell ref="D14:H14"/>
    <mergeCell ref="B17:C17"/>
    <mergeCell ref="F17:H17"/>
    <mergeCell ref="A18:A19"/>
    <mergeCell ref="D18:D19"/>
    <mergeCell ref="E18:H18"/>
    <mergeCell ref="E19:H19"/>
    <mergeCell ref="B20:H20"/>
    <mergeCell ref="B21:H21"/>
    <mergeCell ref="B22:H22"/>
    <mergeCell ref="B23:H23"/>
    <mergeCell ref="C24:H24"/>
    <mergeCell ref="A20:A24"/>
    <mergeCell ref="A36:A37"/>
    <mergeCell ref="B36:B37"/>
    <mergeCell ref="C37:D37"/>
    <mergeCell ref="E37:F37"/>
    <mergeCell ref="A28:A31"/>
    <mergeCell ref="C28:H28"/>
    <mergeCell ref="C29:H29"/>
    <mergeCell ref="B30:B31"/>
    <mergeCell ref="C30:H31"/>
    <mergeCell ref="G32:H32"/>
    <mergeCell ref="A33:A34"/>
    <mergeCell ref="D33:E33"/>
    <mergeCell ref="G33:H33"/>
    <mergeCell ref="G35:H35"/>
    <mergeCell ref="D35:E35"/>
    <mergeCell ref="C52:H53"/>
    <mergeCell ref="B47:B48"/>
    <mergeCell ref="C47:H48"/>
    <mergeCell ref="F49:G49"/>
    <mergeCell ref="C50:D50"/>
    <mergeCell ref="G50:H50"/>
    <mergeCell ref="A39:A55"/>
    <mergeCell ref="C39:H39"/>
    <mergeCell ref="C40:H40"/>
    <mergeCell ref="B41:B42"/>
    <mergeCell ref="C41:H42"/>
    <mergeCell ref="F43:G43"/>
    <mergeCell ref="C44:D44"/>
    <mergeCell ref="B45:D45"/>
    <mergeCell ref="C46:H46"/>
    <mergeCell ref="C51:H51"/>
    <mergeCell ref="F54:G54"/>
    <mergeCell ref="C55:D55"/>
    <mergeCell ref="G55:H55"/>
    <mergeCell ref="B52:B53"/>
  </mergeCells>
  <phoneticPr fontId="1"/>
  <dataValidations count="1">
    <dataValidation imeMode="fullKatakana" allowBlank="1" showInputMessage="1" showErrorMessage="1" sqref="G6"/>
  </dataValidations>
  <printOptions horizontalCentered="1"/>
  <pageMargins left="0.70866141732283472" right="0.70866141732283472" top="0.59055118110236227" bottom="0.39370078740157483" header="0.31496062992125984" footer="0.31496062992125984"/>
  <pageSetup paperSize="9" orientation="portrait" horizontalDpi="4294967293" r:id="rId2"/>
  <rowBreaks count="1" manualBreakCount="1">
    <brk id="37"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9"/>
  <sheetViews>
    <sheetView zoomScale="85" zoomScaleNormal="85" workbookViewId="0">
      <pane ySplit="2" topLeftCell="A3" activePane="bottomLeft" state="frozen"/>
      <selection pane="bottomLeft" activeCell="E8" sqref="E8"/>
    </sheetView>
  </sheetViews>
  <sheetFormatPr defaultRowHeight="22.5" customHeight="1" x14ac:dyDescent="0.15"/>
  <cols>
    <col min="1" max="1" width="11.875" style="208" customWidth="1"/>
    <col min="2" max="2" width="11.875" style="209" customWidth="1"/>
    <col min="3" max="7" width="11.375" style="209" customWidth="1"/>
    <col min="8" max="8" width="11.375" style="210" customWidth="1"/>
    <col min="9" max="9" width="2" style="210" customWidth="1"/>
    <col min="10" max="14" width="20" style="210" customWidth="1"/>
    <col min="15" max="16384" width="9" style="210"/>
  </cols>
  <sheetData>
    <row r="1" spans="1:14" ht="22.5" customHeight="1" x14ac:dyDescent="0.15">
      <c r="A1" s="208" t="s">
        <v>140</v>
      </c>
    </row>
    <row r="2" spans="1:14" ht="22.5" customHeight="1" x14ac:dyDescent="0.15">
      <c r="A2" s="525" t="s">
        <v>70</v>
      </c>
      <c r="B2" s="525"/>
      <c r="C2" s="525" t="s">
        <v>71</v>
      </c>
      <c r="D2" s="525"/>
      <c r="E2" s="525"/>
      <c r="F2" s="525"/>
      <c r="G2" s="525"/>
      <c r="H2" s="525"/>
      <c r="J2" s="526" t="s">
        <v>72</v>
      </c>
      <c r="K2" s="527"/>
      <c r="L2" s="527"/>
      <c r="M2" s="527"/>
      <c r="N2" s="528"/>
    </row>
    <row r="3" spans="1:14" ht="22.5" customHeight="1" x14ac:dyDescent="0.15">
      <c r="A3" s="529" t="s">
        <v>29</v>
      </c>
      <c r="B3" s="529"/>
      <c r="C3" s="525" t="s">
        <v>192</v>
      </c>
      <c r="D3" s="525"/>
      <c r="E3" s="525" t="s">
        <v>193</v>
      </c>
      <c r="F3" s="525"/>
      <c r="G3" s="211"/>
      <c r="H3" s="211"/>
      <c r="J3" s="530" t="s">
        <v>217</v>
      </c>
      <c r="K3" s="531"/>
      <c r="L3" s="531"/>
      <c r="M3" s="531"/>
      <c r="N3" s="532"/>
    </row>
    <row r="4" spans="1:14" ht="23.25" customHeight="1" x14ac:dyDescent="0.15">
      <c r="A4" s="529"/>
      <c r="B4" s="529"/>
      <c r="C4" s="536" t="s">
        <v>198</v>
      </c>
      <c r="D4" s="536"/>
      <c r="E4" s="536" t="s">
        <v>199</v>
      </c>
      <c r="F4" s="536"/>
      <c r="G4" s="211"/>
      <c r="H4" s="211"/>
      <c r="I4" s="212"/>
      <c r="J4" s="533"/>
      <c r="K4" s="534"/>
      <c r="L4" s="534"/>
      <c r="M4" s="534"/>
      <c r="N4" s="535"/>
    </row>
    <row r="5" spans="1:14" ht="22.5" customHeight="1" x14ac:dyDescent="0.15">
      <c r="A5" s="529" t="s">
        <v>78</v>
      </c>
      <c r="B5" s="529"/>
      <c r="C5" s="536" t="s">
        <v>200</v>
      </c>
      <c r="D5" s="536"/>
      <c r="E5" s="536" t="s">
        <v>201</v>
      </c>
      <c r="F5" s="536"/>
      <c r="G5" s="211"/>
      <c r="H5" s="211"/>
      <c r="I5" s="212"/>
      <c r="J5" s="539" t="s">
        <v>86</v>
      </c>
      <c r="K5" s="540"/>
      <c r="L5" s="540"/>
      <c r="M5" s="540"/>
      <c r="N5" s="541"/>
    </row>
    <row r="6" spans="1:14" ht="22.5" customHeight="1" x14ac:dyDescent="0.15">
      <c r="A6" s="537" t="s">
        <v>27</v>
      </c>
      <c r="B6" s="538"/>
      <c r="C6" s="213">
        <v>2021</v>
      </c>
      <c r="D6" s="214" t="s">
        <v>4</v>
      </c>
      <c r="E6" s="215">
        <v>6</v>
      </c>
      <c r="F6" s="214" t="s">
        <v>79</v>
      </c>
      <c r="G6" s="215">
        <v>8</v>
      </c>
      <c r="H6" s="214" t="s">
        <v>34</v>
      </c>
      <c r="J6" s="539" t="s">
        <v>194</v>
      </c>
      <c r="K6" s="540"/>
      <c r="L6" s="540"/>
      <c r="M6" s="540"/>
      <c r="N6" s="541"/>
    </row>
    <row r="7" spans="1:14" ht="22.5" customHeight="1" x14ac:dyDescent="0.15">
      <c r="A7" s="537" t="s">
        <v>3</v>
      </c>
      <c r="B7" s="538"/>
      <c r="C7" s="213">
        <v>1984</v>
      </c>
      <c r="D7" s="214" t="s">
        <v>4</v>
      </c>
      <c r="E7" s="215">
        <v>12</v>
      </c>
      <c r="F7" s="214" t="s">
        <v>79</v>
      </c>
      <c r="G7" s="215">
        <v>18</v>
      </c>
      <c r="H7" s="214" t="s">
        <v>34</v>
      </c>
      <c r="J7" s="539" t="s">
        <v>103</v>
      </c>
      <c r="K7" s="540"/>
      <c r="L7" s="540"/>
      <c r="M7" s="540"/>
      <c r="N7" s="541"/>
    </row>
    <row r="8" spans="1:14" ht="22.5" customHeight="1" x14ac:dyDescent="0.15">
      <c r="A8" s="537" t="s">
        <v>35</v>
      </c>
      <c r="B8" s="538"/>
      <c r="C8" s="216" t="s">
        <v>162</v>
      </c>
      <c r="D8" s="217"/>
      <c r="E8" s="218"/>
      <c r="F8" s="218"/>
      <c r="G8" s="218"/>
      <c r="H8" s="218"/>
      <c r="J8" s="542" t="s">
        <v>87</v>
      </c>
      <c r="K8" s="543"/>
      <c r="L8" s="543"/>
      <c r="M8" s="543"/>
      <c r="N8" s="544"/>
    </row>
    <row r="9" spans="1:14" ht="22.5" customHeight="1" x14ac:dyDescent="0.15">
      <c r="A9" s="545" t="s">
        <v>6</v>
      </c>
      <c r="B9" s="219"/>
      <c r="C9" s="547" t="s">
        <v>163</v>
      </c>
      <c r="D9" s="547"/>
      <c r="E9" s="547"/>
      <c r="F9" s="547"/>
      <c r="G9" s="547"/>
      <c r="H9" s="548"/>
      <c r="I9" s="208"/>
      <c r="J9" s="549" t="s">
        <v>215</v>
      </c>
      <c r="K9" s="550"/>
      <c r="L9" s="550"/>
      <c r="M9" s="550"/>
      <c r="N9" s="551"/>
    </row>
    <row r="10" spans="1:14" ht="22.5" customHeight="1" x14ac:dyDescent="0.15">
      <c r="A10" s="546"/>
      <c r="B10" s="220" t="s">
        <v>73</v>
      </c>
      <c r="C10" s="547" t="s">
        <v>164</v>
      </c>
      <c r="D10" s="547"/>
      <c r="E10" s="221"/>
      <c r="F10" s="222"/>
      <c r="G10" s="222"/>
      <c r="H10" s="222"/>
      <c r="I10" s="208"/>
      <c r="J10" s="552"/>
      <c r="K10" s="553"/>
      <c r="L10" s="553"/>
      <c r="M10" s="553"/>
      <c r="N10" s="554"/>
    </row>
    <row r="11" spans="1:14" ht="22.5" customHeight="1" x14ac:dyDescent="0.15">
      <c r="A11" s="545" t="s">
        <v>81</v>
      </c>
      <c r="B11" s="561"/>
      <c r="C11" s="223" t="s">
        <v>83</v>
      </c>
      <c r="D11" s="223" t="s">
        <v>82</v>
      </c>
      <c r="E11" s="224"/>
      <c r="F11" s="224" t="s">
        <v>51</v>
      </c>
      <c r="G11" s="223" t="s">
        <v>195</v>
      </c>
      <c r="H11" s="225"/>
      <c r="I11" s="208"/>
      <c r="J11" s="530" t="s">
        <v>84</v>
      </c>
      <c r="K11" s="550"/>
      <c r="L11" s="550"/>
      <c r="M11" s="550"/>
      <c r="N11" s="551"/>
    </row>
    <row r="12" spans="1:14" ht="22.5" customHeight="1" x14ac:dyDescent="0.15">
      <c r="A12" s="562"/>
      <c r="B12" s="560"/>
      <c r="C12" s="226" t="s">
        <v>213</v>
      </c>
      <c r="D12" s="227" t="s">
        <v>214</v>
      </c>
      <c r="E12" s="214" t="s">
        <v>30</v>
      </c>
      <c r="F12" s="228" t="s">
        <v>165</v>
      </c>
      <c r="G12" s="228">
        <v>20</v>
      </c>
      <c r="H12" s="229" t="s">
        <v>5</v>
      </c>
      <c r="I12" s="208"/>
      <c r="J12" s="552"/>
      <c r="K12" s="553"/>
      <c r="L12" s="553"/>
      <c r="M12" s="553"/>
      <c r="N12" s="554"/>
    </row>
    <row r="13" spans="1:14" ht="22.5" customHeight="1" x14ac:dyDescent="0.15">
      <c r="A13" s="545" t="s">
        <v>77</v>
      </c>
      <c r="B13" s="220" t="s">
        <v>66</v>
      </c>
      <c r="C13" s="548" t="s">
        <v>166</v>
      </c>
      <c r="D13" s="564"/>
      <c r="E13" s="564"/>
      <c r="F13" s="568" t="s">
        <v>226</v>
      </c>
      <c r="G13" s="571" t="s">
        <v>147</v>
      </c>
      <c r="H13" s="572"/>
      <c r="I13" s="208"/>
      <c r="J13" s="530" t="s">
        <v>197</v>
      </c>
      <c r="K13" s="531"/>
      <c r="L13" s="531"/>
      <c r="M13" s="531"/>
      <c r="N13" s="532"/>
    </row>
    <row r="14" spans="1:14" ht="22.5" customHeight="1" x14ac:dyDescent="0.15">
      <c r="A14" s="563"/>
      <c r="B14" s="220" t="s">
        <v>36</v>
      </c>
      <c r="C14" s="548" t="s">
        <v>167</v>
      </c>
      <c r="D14" s="564"/>
      <c r="E14" s="564"/>
      <c r="F14" s="569"/>
      <c r="G14" s="571" t="s">
        <v>146</v>
      </c>
      <c r="H14" s="572"/>
      <c r="I14" s="208"/>
      <c r="J14" s="565"/>
      <c r="K14" s="566"/>
      <c r="L14" s="566"/>
      <c r="M14" s="566"/>
      <c r="N14" s="567"/>
    </row>
    <row r="15" spans="1:14" ht="22.5" customHeight="1" x14ac:dyDescent="0.15">
      <c r="A15" s="563"/>
      <c r="B15" s="220" t="s">
        <v>0</v>
      </c>
      <c r="C15" s="548" t="s">
        <v>168</v>
      </c>
      <c r="D15" s="564"/>
      <c r="E15" s="564"/>
      <c r="F15" s="569"/>
      <c r="G15" s="571" t="s">
        <v>147</v>
      </c>
      <c r="H15" s="572"/>
      <c r="I15" s="208"/>
      <c r="J15" s="565"/>
      <c r="K15" s="566"/>
      <c r="L15" s="566"/>
      <c r="M15" s="566"/>
      <c r="N15" s="567"/>
    </row>
    <row r="16" spans="1:14" ht="22.5" customHeight="1" x14ac:dyDescent="0.15">
      <c r="A16" s="563"/>
      <c r="B16" s="220" t="s">
        <v>89</v>
      </c>
      <c r="C16" s="555" t="s">
        <v>207</v>
      </c>
      <c r="D16" s="556"/>
      <c r="E16" s="556"/>
      <c r="F16" s="569"/>
      <c r="G16" s="571" t="s">
        <v>169</v>
      </c>
      <c r="H16" s="572"/>
      <c r="I16" s="208"/>
      <c r="J16" s="565"/>
      <c r="K16" s="566"/>
      <c r="L16" s="566"/>
      <c r="M16" s="566"/>
      <c r="N16" s="567"/>
    </row>
    <row r="17" spans="1:14" ht="22.5" customHeight="1" x14ac:dyDescent="0.15">
      <c r="A17" s="562"/>
      <c r="B17" s="220" t="s">
        <v>1</v>
      </c>
      <c r="C17" s="557" t="s">
        <v>196</v>
      </c>
      <c r="D17" s="558"/>
      <c r="E17" s="559"/>
      <c r="F17" s="570"/>
      <c r="G17" s="571" t="s">
        <v>169</v>
      </c>
      <c r="H17" s="572"/>
      <c r="I17" s="208"/>
      <c r="J17" s="533"/>
      <c r="K17" s="534"/>
      <c r="L17" s="534"/>
      <c r="M17" s="534"/>
      <c r="N17" s="535"/>
    </row>
    <row r="18" spans="1:14" ht="30" customHeight="1" x14ac:dyDescent="0.15">
      <c r="A18" s="537" t="s">
        <v>19</v>
      </c>
      <c r="B18" s="560"/>
      <c r="C18" s="230" t="s">
        <v>170</v>
      </c>
      <c r="D18" s="231"/>
      <c r="H18" s="232"/>
      <c r="I18" s="232"/>
      <c r="J18" s="539" t="s">
        <v>85</v>
      </c>
      <c r="K18" s="543"/>
      <c r="L18" s="543"/>
      <c r="M18" s="543"/>
      <c r="N18" s="544"/>
    </row>
    <row r="19" spans="1:14" ht="22.5" customHeight="1" x14ac:dyDescent="0.15">
      <c r="A19" s="545" t="s">
        <v>20</v>
      </c>
      <c r="B19" s="233"/>
      <c r="C19" s="234" t="s">
        <v>171</v>
      </c>
      <c r="D19" s="235"/>
      <c r="I19" s="208"/>
      <c r="J19" s="542" t="s">
        <v>88</v>
      </c>
      <c r="K19" s="543"/>
      <c r="L19" s="543"/>
      <c r="M19" s="543"/>
      <c r="N19" s="544"/>
    </row>
    <row r="20" spans="1:14" ht="22.5" customHeight="1" x14ac:dyDescent="0.15">
      <c r="A20" s="563"/>
      <c r="B20" s="220" t="s">
        <v>148</v>
      </c>
      <c r="C20" s="236">
        <v>1</v>
      </c>
      <c r="D20" s="237" t="s">
        <v>149</v>
      </c>
      <c r="E20" s="235"/>
      <c r="F20" s="235"/>
      <c r="G20" s="235"/>
      <c r="H20" s="235"/>
      <c r="I20" s="208"/>
      <c r="J20" s="542" t="s">
        <v>151</v>
      </c>
      <c r="K20" s="543"/>
      <c r="L20" s="543"/>
      <c r="M20" s="543"/>
      <c r="N20" s="544"/>
    </row>
    <row r="21" spans="1:14" ht="22.5" customHeight="1" x14ac:dyDescent="0.15">
      <c r="A21" s="563"/>
      <c r="B21" s="575" t="s">
        <v>80</v>
      </c>
      <c r="C21" s="238" t="s">
        <v>171</v>
      </c>
      <c r="D21" s="218"/>
      <c r="E21" s="230"/>
      <c r="F21" s="230"/>
      <c r="G21" s="230"/>
      <c r="H21" s="230"/>
      <c r="I21" s="208"/>
      <c r="J21" s="530" t="s">
        <v>212</v>
      </c>
      <c r="K21" s="531"/>
      <c r="L21" s="531"/>
      <c r="M21" s="531"/>
      <c r="N21" s="532"/>
    </row>
    <row r="22" spans="1:14" ht="22.5" customHeight="1" x14ac:dyDescent="0.15">
      <c r="A22" s="562"/>
      <c r="B22" s="576"/>
      <c r="C22" s="239" t="s">
        <v>55</v>
      </c>
      <c r="D22" s="577" t="s">
        <v>202</v>
      </c>
      <c r="E22" s="578"/>
      <c r="F22" s="578"/>
      <c r="G22" s="578"/>
      <c r="H22" s="579"/>
      <c r="I22" s="208"/>
      <c r="J22" s="533"/>
      <c r="K22" s="534"/>
      <c r="L22" s="534"/>
      <c r="M22" s="534"/>
      <c r="N22" s="535"/>
    </row>
    <row r="23" spans="1:14" ht="22.5" customHeight="1" x14ac:dyDescent="0.15">
      <c r="A23" s="545" t="s">
        <v>106</v>
      </c>
      <c r="B23" s="561"/>
      <c r="C23" s="238" t="s">
        <v>171</v>
      </c>
      <c r="D23" s="240"/>
      <c r="E23" s="241"/>
      <c r="F23" s="241"/>
      <c r="G23" s="241"/>
      <c r="H23" s="241"/>
      <c r="I23" s="208"/>
      <c r="J23" s="530" t="s">
        <v>119</v>
      </c>
      <c r="K23" s="531"/>
      <c r="L23" s="531"/>
      <c r="M23" s="531"/>
      <c r="N23" s="532"/>
    </row>
    <row r="24" spans="1:14" ht="22.5" customHeight="1" x14ac:dyDescent="0.15">
      <c r="A24" s="562"/>
      <c r="B24" s="560"/>
      <c r="C24" s="239" t="s">
        <v>55</v>
      </c>
      <c r="D24" s="573" t="s">
        <v>203</v>
      </c>
      <c r="E24" s="573"/>
      <c r="F24" s="573"/>
      <c r="G24" s="573"/>
      <c r="H24" s="574"/>
      <c r="I24" s="208"/>
      <c r="J24" s="533"/>
      <c r="K24" s="534"/>
      <c r="L24" s="534"/>
      <c r="M24" s="534"/>
      <c r="N24" s="535"/>
    </row>
    <row r="25" spans="1:14" ht="22.5" customHeight="1" x14ac:dyDescent="0.15">
      <c r="A25" s="591" t="s">
        <v>57</v>
      </c>
      <c r="B25" s="220" t="s">
        <v>107</v>
      </c>
      <c r="C25" s="594" t="s">
        <v>172</v>
      </c>
      <c r="D25" s="595"/>
      <c r="E25" s="242"/>
      <c r="F25" s="242"/>
      <c r="G25" s="242"/>
      <c r="H25" s="242"/>
      <c r="I25" s="208"/>
      <c r="J25" s="542" t="s">
        <v>109</v>
      </c>
      <c r="K25" s="543"/>
      <c r="L25" s="543"/>
      <c r="M25" s="543"/>
      <c r="N25" s="544"/>
    </row>
    <row r="26" spans="1:14" ht="22.5" customHeight="1" x14ac:dyDescent="0.15">
      <c r="A26" s="592"/>
      <c r="B26" s="220" t="s">
        <v>58</v>
      </c>
      <c r="C26" s="585" t="s">
        <v>204</v>
      </c>
      <c r="D26" s="586"/>
      <c r="E26" s="586"/>
      <c r="F26" s="586"/>
      <c r="G26" s="586"/>
      <c r="H26" s="587"/>
      <c r="I26" s="208"/>
      <c r="J26" s="542" t="s">
        <v>111</v>
      </c>
      <c r="K26" s="543"/>
      <c r="L26" s="543"/>
      <c r="M26" s="543"/>
      <c r="N26" s="544"/>
    </row>
    <row r="27" spans="1:14" ht="22.5" customHeight="1" x14ac:dyDescent="0.15">
      <c r="A27" s="593"/>
      <c r="B27" s="220" t="s">
        <v>108</v>
      </c>
      <c r="C27" s="243" t="s">
        <v>173</v>
      </c>
      <c r="D27" s="244"/>
      <c r="E27" s="244"/>
      <c r="F27" s="244"/>
      <c r="G27" s="244"/>
      <c r="H27" s="244"/>
      <c r="I27" s="208"/>
      <c r="J27" s="542" t="s">
        <v>110</v>
      </c>
      <c r="K27" s="543"/>
      <c r="L27" s="543"/>
      <c r="M27" s="543"/>
      <c r="N27" s="544"/>
    </row>
    <row r="28" spans="1:14" ht="22.5" customHeight="1" x14ac:dyDescent="0.15">
      <c r="A28" s="580" t="s">
        <v>154</v>
      </c>
      <c r="B28" s="245" t="s">
        <v>115</v>
      </c>
      <c r="C28" s="246"/>
      <c r="D28" s="247" t="s">
        <v>155</v>
      </c>
      <c r="E28" s="577"/>
      <c r="F28" s="578"/>
      <c r="G28" s="578"/>
      <c r="H28" s="579"/>
      <c r="I28" s="208"/>
      <c r="J28" s="549" t="s">
        <v>156</v>
      </c>
      <c r="K28" s="550"/>
      <c r="L28" s="550"/>
      <c r="M28" s="550"/>
      <c r="N28" s="551"/>
    </row>
    <row r="29" spans="1:14" ht="22.5" customHeight="1" x14ac:dyDescent="0.15">
      <c r="A29" s="581"/>
      <c r="B29" s="245" t="s">
        <v>153</v>
      </c>
      <c r="C29" s="246"/>
      <c r="D29" s="247" t="s">
        <v>155</v>
      </c>
      <c r="E29" s="577"/>
      <c r="F29" s="578"/>
      <c r="G29" s="578"/>
      <c r="H29" s="579"/>
      <c r="I29" s="208"/>
      <c r="J29" s="582"/>
      <c r="K29" s="583"/>
      <c r="L29" s="583"/>
      <c r="M29" s="583"/>
      <c r="N29" s="584"/>
    </row>
    <row r="30" spans="1:14" ht="22.5" customHeight="1" x14ac:dyDescent="0.15">
      <c r="A30" s="248" t="s">
        <v>74</v>
      </c>
      <c r="B30" s="596"/>
      <c r="C30" s="585" t="s">
        <v>174</v>
      </c>
      <c r="D30" s="586"/>
      <c r="E30" s="586"/>
      <c r="F30" s="586"/>
      <c r="G30" s="586"/>
      <c r="H30" s="587"/>
      <c r="I30" s="208"/>
      <c r="J30" s="599" t="s">
        <v>230</v>
      </c>
      <c r="K30" s="600"/>
      <c r="L30" s="600"/>
      <c r="M30" s="600"/>
      <c r="N30" s="601"/>
    </row>
    <row r="31" spans="1:14" ht="22.5" customHeight="1" x14ac:dyDescent="0.15">
      <c r="A31" s="249"/>
      <c r="B31" s="597"/>
      <c r="C31" s="585" t="s">
        <v>175</v>
      </c>
      <c r="D31" s="586"/>
      <c r="E31" s="586"/>
      <c r="F31" s="586"/>
      <c r="G31" s="586"/>
      <c r="H31" s="587"/>
      <c r="I31" s="208"/>
      <c r="J31" s="602"/>
      <c r="K31" s="603"/>
      <c r="L31" s="603"/>
      <c r="M31" s="603"/>
      <c r="N31" s="604"/>
    </row>
    <row r="32" spans="1:14" ht="22.5" customHeight="1" x14ac:dyDescent="0.15">
      <c r="A32" s="249"/>
      <c r="B32" s="597"/>
      <c r="C32" s="585"/>
      <c r="D32" s="586"/>
      <c r="E32" s="586"/>
      <c r="F32" s="586"/>
      <c r="G32" s="586"/>
      <c r="H32" s="587"/>
      <c r="I32" s="208"/>
      <c r="J32" s="602"/>
      <c r="K32" s="603"/>
      <c r="L32" s="603"/>
      <c r="M32" s="603"/>
      <c r="N32" s="604"/>
    </row>
    <row r="33" spans="1:14" ht="22.5" customHeight="1" x14ac:dyDescent="0.15">
      <c r="A33" s="249"/>
      <c r="B33" s="598"/>
      <c r="C33" s="585"/>
      <c r="D33" s="586"/>
      <c r="E33" s="586"/>
      <c r="F33" s="586"/>
      <c r="G33" s="586"/>
      <c r="H33" s="587"/>
      <c r="I33" s="208"/>
      <c r="J33" s="602"/>
      <c r="K33" s="603"/>
      <c r="L33" s="603"/>
      <c r="M33" s="603"/>
      <c r="N33" s="604"/>
    </row>
    <row r="34" spans="1:14" ht="22.5" customHeight="1" x14ac:dyDescent="0.15">
      <c r="A34" s="250"/>
      <c r="B34" s="220" t="s">
        <v>69</v>
      </c>
      <c r="C34" s="588" t="s">
        <v>227</v>
      </c>
      <c r="D34" s="589"/>
      <c r="E34" s="589"/>
      <c r="F34" s="589"/>
      <c r="G34" s="589"/>
      <c r="H34" s="590"/>
      <c r="I34" s="208"/>
      <c r="J34" s="605" t="s">
        <v>222</v>
      </c>
      <c r="K34" s="606"/>
      <c r="L34" s="606"/>
      <c r="M34" s="606"/>
      <c r="N34" s="607"/>
    </row>
    <row r="35" spans="1:14" ht="22.5" customHeight="1" x14ac:dyDescent="0.15">
      <c r="A35" s="608" t="s">
        <v>75</v>
      </c>
      <c r="B35" s="251"/>
      <c r="C35" s="252" t="s">
        <v>171</v>
      </c>
      <c r="D35" s="210"/>
      <c r="E35" s="210"/>
      <c r="F35" s="210"/>
      <c r="G35" s="210"/>
      <c r="J35" s="642" t="s">
        <v>232</v>
      </c>
      <c r="K35" s="600"/>
      <c r="L35" s="600"/>
      <c r="M35" s="600"/>
      <c r="N35" s="601"/>
    </row>
    <row r="36" spans="1:14" ht="22.5" customHeight="1" thickBot="1" x14ac:dyDescent="0.2">
      <c r="A36" s="610"/>
      <c r="B36" s="253"/>
      <c r="C36" s="224" t="s">
        <v>67</v>
      </c>
      <c r="D36" s="246" t="s">
        <v>234</v>
      </c>
      <c r="E36" s="224" t="s">
        <v>68</v>
      </c>
      <c r="F36" s="254"/>
      <c r="G36" s="224" t="s">
        <v>231</v>
      </c>
      <c r="H36" s="254" t="s">
        <v>233</v>
      </c>
      <c r="J36" s="643"/>
      <c r="K36" s="644"/>
      <c r="L36" s="644"/>
      <c r="M36" s="644"/>
      <c r="N36" s="645"/>
    </row>
    <row r="37" spans="1:14" ht="26.25" customHeight="1" thickTop="1" x14ac:dyDescent="0.15">
      <c r="A37" s="608" t="s">
        <v>92</v>
      </c>
      <c r="B37" s="219"/>
      <c r="C37" s="589" t="s">
        <v>176</v>
      </c>
      <c r="D37" s="589"/>
      <c r="E37" s="611" t="s">
        <v>229</v>
      </c>
      <c r="F37" s="612"/>
      <c r="G37" s="612"/>
      <c r="H37" s="613"/>
      <c r="I37" s="208"/>
      <c r="J37" s="542" t="s">
        <v>90</v>
      </c>
      <c r="K37" s="543"/>
      <c r="L37" s="543"/>
      <c r="M37" s="543"/>
      <c r="N37" s="544"/>
    </row>
    <row r="38" spans="1:14" ht="26.25" customHeight="1" x14ac:dyDescent="0.15">
      <c r="A38" s="609"/>
      <c r="B38" s="220" t="s">
        <v>42</v>
      </c>
      <c r="C38" s="589" t="s">
        <v>177</v>
      </c>
      <c r="D38" s="589"/>
      <c r="E38" s="614"/>
      <c r="F38" s="615"/>
      <c r="G38" s="615"/>
      <c r="H38" s="616"/>
      <c r="I38" s="208"/>
      <c r="J38" s="542" t="s">
        <v>91</v>
      </c>
      <c r="K38" s="543"/>
      <c r="L38" s="543"/>
      <c r="M38" s="543"/>
      <c r="N38" s="544"/>
    </row>
    <row r="39" spans="1:14" ht="26.25" customHeight="1" x14ac:dyDescent="0.15">
      <c r="A39" s="609"/>
      <c r="B39" s="220" t="s">
        <v>43</v>
      </c>
      <c r="C39" s="589" t="s">
        <v>178</v>
      </c>
      <c r="D39" s="589"/>
      <c r="E39" s="614"/>
      <c r="F39" s="615"/>
      <c r="G39" s="615"/>
      <c r="H39" s="616"/>
      <c r="I39" s="208"/>
      <c r="J39" s="620" t="s">
        <v>93</v>
      </c>
      <c r="K39" s="621"/>
      <c r="L39" s="621"/>
      <c r="M39" s="621"/>
      <c r="N39" s="622"/>
    </row>
    <row r="40" spans="1:14" ht="26.25" customHeight="1" thickBot="1" x14ac:dyDescent="0.2">
      <c r="A40" s="610"/>
      <c r="B40" s="220" t="s">
        <v>44</v>
      </c>
      <c r="C40" s="589" t="s">
        <v>178</v>
      </c>
      <c r="D40" s="589"/>
      <c r="E40" s="617"/>
      <c r="F40" s="618"/>
      <c r="G40" s="618"/>
      <c r="H40" s="619"/>
      <c r="I40" s="208"/>
      <c r="J40" s="542" t="s">
        <v>94</v>
      </c>
      <c r="K40" s="543"/>
      <c r="L40" s="543"/>
      <c r="M40" s="543"/>
      <c r="N40" s="544"/>
    </row>
    <row r="41" spans="1:14" ht="22.5" customHeight="1" thickTop="1" x14ac:dyDescent="0.15">
      <c r="A41" s="545" t="s">
        <v>39</v>
      </c>
      <c r="B41" s="220" t="s">
        <v>95</v>
      </c>
      <c r="C41" s="623" t="s">
        <v>179</v>
      </c>
      <c r="D41" s="623"/>
      <c r="E41" s="623"/>
      <c r="F41" s="623"/>
      <c r="G41" s="623"/>
      <c r="H41" s="624"/>
      <c r="I41" s="208"/>
      <c r="J41" s="549" t="s">
        <v>120</v>
      </c>
      <c r="K41" s="550"/>
      <c r="L41" s="550"/>
      <c r="M41" s="550"/>
      <c r="N41" s="551"/>
    </row>
    <row r="42" spans="1:14" ht="22.5" customHeight="1" x14ac:dyDescent="0.15">
      <c r="A42" s="563"/>
      <c r="B42" s="220" t="s">
        <v>96</v>
      </c>
      <c r="C42" s="589" t="s">
        <v>180</v>
      </c>
      <c r="D42" s="589"/>
      <c r="E42" s="589"/>
      <c r="F42" s="589"/>
      <c r="G42" s="589"/>
      <c r="H42" s="590"/>
      <c r="I42" s="208"/>
      <c r="J42" s="552"/>
      <c r="K42" s="553"/>
      <c r="L42" s="553"/>
      <c r="M42" s="553"/>
      <c r="N42" s="554"/>
    </row>
    <row r="43" spans="1:14" ht="22.5" customHeight="1" x14ac:dyDescent="0.15">
      <c r="A43" s="563"/>
      <c r="B43" s="580" t="s">
        <v>105</v>
      </c>
      <c r="C43" s="626" t="s">
        <v>205</v>
      </c>
      <c r="D43" s="627"/>
      <c r="E43" s="627"/>
      <c r="F43" s="627"/>
      <c r="G43" s="627"/>
      <c r="H43" s="628"/>
      <c r="I43" s="208"/>
      <c r="J43" s="549" t="s">
        <v>121</v>
      </c>
      <c r="K43" s="550"/>
      <c r="L43" s="550"/>
      <c r="M43" s="550"/>
      <c r="N43" s="551"/>
    </row>
    <row r="44" spans="1:14" ht="22.5" customHeight="1" x14ac:dyDescent="0.15">
      <c r="A44" s="562"/>
      <c r="B44" s="625"/>
      <c r="C44" s="623"/>
      <c r="D44" s="623"/>
      <c r="E44" s="623"/>
      <c r="F44" s="623"/>
      <c r="G44" s="623"/>
      <c r="H44" s="624"/>
      <c r="I44" s="208"/>
      <c r="J44" s="552"/>
      <c r="K44" s="553"/>
      <c r="L44" s="553"/>
      <c r="M44" s="553"/>
      <c r="N44" s="554"/>
    </row>
    <row r="45" spans="1:14" ht="22.5" customHeight="1" x14ac:dyDescent="0.15">
      <c r="A45" s="537" t="s">
        <v>18</v>
      </c>
      <c r="B45" s="538"/>
      <c r="C45" s="255" t="str">
        <f>IF(C37="フルタイム","月収",IF(C37="パートタイム","時給",""))</f>
        <v>月収</v>
      </c>
      <c r="D45" s="256">
        <v>20</v>
      </c>
      <c r="E45" s="219" t="str">
        <f>IF(C45="月収","万円以上",IF(C45="時給","円以上",""))</f>
        <v>万円以上</v>
      </c>
      <c r="F45" s="257"/>
      <c r="G45" s="257"/>
      <c r="H45" s="257"/>
      <c r="I45" s="208"/>
      <c r="J45" s="542" t="s">
        <v>122</v>
      </c>
      <c r="K45" s="543"/>
      <c r="L45" s="543"/>
      <c r="M45" s="543"/>
      <c r="N45" s="544"/>
    </row>
    <row r="46" spans="1:14" ht="22.5" customHeight="1" x14ac:dyDescent="0.15">
      <c r="A46" s="629" t="s">
        <v>97</v>
      </c>
      <c r="B46" s="219"/>
      <c r="C46" s="258" t="s">
        <v>177</v>
      </c>
      <c r="I46" s="208"/>
      <c r="J46" s="542" t="s">
        <v>123</v>
      </c>
      <c r="K46" s="543"/>
      <c r="L46" s="543"/>
      <c r="M46" s="543"/>
      <c r="N46" s="544"/>
    </row>
    <row r="47" spans="1:14" ht="22.5" customHeight="1" x14ac:dyDescent="0.15">
      <c r="A47" s="630"/>
      <c r="B47" s="632" t="s">
        <v>101</v>
      </c>
      <c r="C47" s="259" t="s">
        <v>190</v>
      </c>
      <c r="D47" s="260" t="s">
        <v>5</v>
      </c>
      <c r="E47" s="591" t="s">
        <v>98</v>
      </c>
      <c r="F47" s="259" t="s">
        <v>190</v>
      </c>
      <c r="G47" s="260" t="s">
        <v>5</v>
      </c>
      <c r="H47" s="261"/>
      <c r="I47" s="208"/>
      <c r="J47" s="549" t="s">
        <v>191</v>
      </c>
      <c r="K47" s="550"/>
      <c r="L47" s="550"/>
      <c r="M47" s="550"/>
      <c r="N47" s="551"/>
    </row>
    <row r="48" spans="1:14" ht="22.5" customHeight="1" x14ac:dyDescent="0.15">
      <c r="A48" s="630"/>
      <c r="B48" s="546"/>
      <c r="C48" s="262">
        <v>8</v>
      </c>
      <c r="D48" s="263">
        <v>30</v>
      </c>
      <c r="E48" s="593"/>
      <c r="F48" s="262">
        <v>18</v>
      </c>
      <c r="G48" s="263">
        <v>30</v>
      </c>
      <c r="H48" s="264"/>
      <c r="I48" s="208"/>
      <c r="J48" s="552"/>
      <c r="K48" s="553"/>
      <c r="L48" s="553"/>
      <c r="M48" s="553"/>
      <c r="N48" s="554"/>
    </row>
    <row r="49" spans="1:14" ht="22.5" customHeight="1" x14ac:dyDescent="0.15">
      <c r="A49" s="630"/>
      <c r="B49" s="265" t="s">
        <v>99</v>
      </c>
      <c r="C49" s="266" t="s">
        <v>40</v>
      </c>
      <c r="D49" s="252"/>
      <c r="E49" s="220" t="s">
        <v>10</v>
      </c>
      <c r="F49" s="267" t="s">
        <v>11</v>
      </c>
      <c r="G49" s="252"/>
      <c r="H49" s="220" t="s">
        <v>41</v>
      </c>
      <c r="I49" s="232"/>
      <c r="J49" s="542" t="s">
        <v>124</v>
      </c>
      <c r="K49" s="543"/>
      <c r="L49" s="543"/>
      <c r="M49" s="543"/>
      <c r="N49" s="544"/>
    </row>
    <row r="50" spans="1:14" ht="22.5" customHeight="1" x14ac:dyDescent="0.15">
      <c r="A50" s="631"/>
      <c r="B50" s="265" t="s">
        <v>188</v>
      </c>
      <c r="C50" s="258" t="s">
        <v>178</v>
      </c>
      <c r="H50" s="209"/>
      <c r="I50" s="232"/>
      <c r="J50" s="542" t="s">
        <v>189</v>
      </c>
      <c r="K50" s="543"/>
      <c r="L50" s="543"/>
      <c r="M50" s="543"/>
      <c r="N50" s="544"/>
    </row>
    <row r="51" spans="1:14" ht="22.5" customHeight="1" x14ac:dyDescent="0.15">
      <c r="A51" s="633" t="s">
        <v>100</v>
      </c>
      <c r="B51" s="233"/>
      <c r="C51" s="268" t="s">
        <v>177</v>
      </c>
      <c r="H51" s="209"/>
      <c r="I51" s="209"/>
      <c r="J51" s="542" t="s">
        <v>125</v>
      </c>
      <c r="K51" s="543"/>
      <c r="L51" s="543"/>
      <c r="M51" s="543"/>
      <c r="N51" s="544"/>
    </row>
    <row r="52" spans="1:14" ht="22.5" customHeight="1" x14ac:dyDescent="0.15">
      <c r="A52" s="634"/>
      <c r="B52" s="632" t="s">
        <v>102</v>
      </c>
      <c r="C52" s="223" t="s">
        <v>46</v>
      </c>
      <c r="D52" s="224" t="s">
        <v>47</v>
      </c>
      <c r="E52" s="224" t="s">
        <v>12</v>
      </c>
      <c r="F52" s="224" t="s">
        <v>48</v>
      </c>
      <c r="G52" s="224" t="s">
        <v>13</v>
      </c>
      <c r="H52" s="224" t="s">
        <v>14</v>
      </c>
      <c r="I52" s="209"/>
      <c r="J52" s="549" t="s">
        <v>218</v>
      </c>
      <c r="K52" s="550"/>
      <c r="L52" s="550"/>
      <c r="M52" s="550"/>
      <c r="N52" s="551"/>
    </row>
    <row r="53" spans="1:14" ht="22.5" customHeight="1" x14ac:dyDescent="0.15">
      <c r="A53" s="634"/>
      <c r="B53" s="635"/>
      <c r="C53" s="263"/>
      <c r="D53" s="228"/>
      <c r="E53" s="228"/>
      <c r="F53" s="228"/>
      <c r="G53" s="228"/>
      <c r="H53" s="228" t="s">
        <v>144</v>
      </c>
      <c r="I53" s="209"/>
      <c r="J53" s="582"/>
      <c r="K53" s="583"/>
      <c r="L53" s="583"/>
      <c r="M53" s="583"/>
      <c r="N53" s="584"/>
    </row>
    <row r="54" spans="1:14" ht="22.5" customHeight="1" x14ac:dyDescent="0.15">
      <c r="A54" s="634"/>
      <c r="B54" s="635"/>
      <c r="C54" s="223" t="s">
        <v>34</v>
      </c>
      <c r="D54" s="224" t="s">
        <v>15</v>
      </c>
      <c r="G54" s="242"/>
      <c r="H54" s="242"/>
      <c r="I54" s="209"/>
      <c r="J54" s="582"/>
      <c r="K54" s="583"/>
      <c r="L54" s="583"/>
      <c r="M54" s="583"/>
      <c r="N54" s="584"/>
    </row>
    <row r="55" spans="1:14" ht="22.5" customHeight="1" x14ac:dyDescent="0.15">
      <c r="A55" s="634"/>
      <c r="B55" s="546"/>
      <c r="C55" s="263" t="s">
        <v>144</v>
      </c>
      <c r="D55" s="228" t="s">
        <v>144</v>
      </c>
      <c r="G55" s="208"/>
      <c r="H55" s="208"/>
      <c r="I55" s="209"/>
      <c r="J55" s="552"/>
      <c r="K55" s="553"/>
      <c r="L55" s="553"/>
      <c r="M55" s="553"/>
      <c r="N55" s="554"/>
    </row>
    <row r="56" spans="1:14" ht="22.5" customHeight="1" x14ac:dyDescent="0.15">
      <c r="A56" s="634"/>
      <c r="B56" s="220" t="s">
        <v>49</v>
      </c>
      <c r="C56" s="269" t="s">
        <v>181</v>
      </c>
      <c r="D56" s="257"/>
      <c r="G56" s="208"/>
      <c r="H56" s="208"/>
      <c r="I56" s="209"/>
      <c r="J56" s="542" t="s">
        <v>126</v>
      </c>
      <c r="K56" s="543"/>
      <c r="L56" s="543"/>
      <c r="M56" s="543"/>
      <c r="N56" s="544"/>
    </row>
    <row r="57" spans="1:14" ht="22.5" customHeight="1" x14ac:dyDescent="0.15">
      <c r="A57" s="633" t="s">
        <v>16</v>
      </c>
      <c r="B57" s="220" t="s">
        <v>50</v>
      </c>
      <c r="C57" s="268" t="s">
        <v>182</v>
      </c>
      <c r="D57" s="270" t="s">
        <v>104</v>
      </c>
      <c r="E57" s="648"/>
      <c r="F57" s="648"/>
      <c r="G57" s="648"/>
      <c r="H57" s="648"/>
      <c r="I57" s="209"/>
      <c r="J57" s="542" t="s">
        <v>127</v>
      </c>
      <c r="K57" s="543"/>
      <c r="L57" s="543"/>
      <c r="M57" s="543"/>
      <c r="N57" s="544"/>
    </row>
    <row r="58" spans="1:14" ht="22.5" customHeight="1" x14ac:dyDescent="0.15">
      <c r="A58" s="634"/>
      <c r="B58" s="220" t="s">
        <v>51</v>
      </c>
      <c r="C58" s="268" t="s">
        <v>209</v>
      </c>
      <c r="D58" s="271">
        <v>60</v>
      </c>
      <c r="E58" s="272" t="s">
        <v>52</v>
      </c>
      <c r="G58" s="208"/>
      <c r="H58" s="208"/>
      <c r="I58" s="209"/>
      <c r="J58" s="542" t="s">
        <v>128</v>
      </c>
      <c r="K58" s="543"/>
      <c r="L58" s="543"/>
      <c r="M58" s="543"/>
      <c r="N58" s="544"/>
    </row>
    <row r="59" spans="1:14" ht="22.5" customHeight="1" x14ac:dyDescent="0.15">
      <c r="A59" s="576"/>
      <c r="B59" s="220" t="s">
        <v>17</v>
      </c>
      <c r="C59" s="254" t="s">
        <v>178</v>
      </c>
      <c r="D59" s="257"/>
      <c r="G59" s="208"/>
      <c r="H59" s="208"/>
      <c r="I59" s="209"/>
      <c r="J59" s="542" t="s">
        <v>129</v>
      </c>
      <c r="K59" s="543"/>
      <c r="L59" s="543"/>
      <c r="M59" s="543"/>
      <c r="N59" s="544"/>
    </row>
    <row r="60" spans="1:14" ht="22.5" customHeight="1" x14ac:dyDescent="0.15">
      <c r="A60" s="632" t="s">
        <v>216</v>
      </c>
      <c r="B60" s="245" t="s">
        <v>115</v>
      </c>
      <c r="C60" s="273" t="s">
        <v>112</v>
      </c>
      <c r="D60" s="273"/>
      <c r="E60" s="273"/>
      <c r="F60" s="273"/>
      <c r="G60" s="273"/>
      <c r="H60" s="219"/>
      <c r="I60" s="208"/>
      <c r="J60" s="549" t="s">
        <v>130</v>
      </c>
      <c r="K60" s="550"/>
      <c r="L60" s="550"/>
      <c r="M60" s="550"/>
      <c r="N60" s="551"/>
    </row>
    <row r="61" spans="1:14" ht="22.5" customHeight="1" x14ac:dyDescent="0.15">
      <c r="A61" s="635"/>
      <c r="B61" s="220" t="s">
        <v>28</v>
      </c>
      <c r="C61" s="636" t="s">
        <v>183</v>
      </c>
      <c r="D61" s="636"/>
      <c r="E61" s="636"/>
      <c r="F61" s="636"/>
      <c r="G61" s="636"/>
      <c r="H61" s="636"/>
      <c r="I61" s="208"/>
      <c r="J61" s="637" t="s">
        <v>131</v>
      </c>
      <c r="K61" s="638"/>
      <c r="L61" s="638"/>
      <c r="M61" s="638"/>
      <c r="N61" s="639"/>
    </row>
    <row r="62" spans="1:14" ht="22.5" customHeight="1" x14ac:dyDescent="0.15">
      <c r="A62" s="635"/>
      <c r="B62" s="640" t="s">
        <v>65</v>
      </c>
      <c r="C62" s="641" t="s">
        <v>206</v>
      </c>
      <c r="D62" s="636"/>
      <c r="E62" s="636"/>
      <c r="F62" s="636"/>
      <c r="G62" s="636"/>
      <c r="H62" s="636"/>
      <c r="I62" s="208"/>
      <c r="J62" s="582" t="s">
        <v>132</v>
      </c>
      <c r="K62" s="583"/>
      <c r="L62" s="583"/>
      <c r="M62" s="583"/>
      <c r="N62" s="584"/>
    </row>
    <row r="63" spans="1:14" ht="22.5" customHeight="1" x14ac:dyDescent="0.15">
      <c r="A63" s="635"/>
      <c r="B63" s="640"/>
      <c r="C63" s="636"/>
      <c r="D63" s="636"/>
      <c r="E63" s="636"/>
      <c r="F63" s="636"/>
      <c r="G63" s="636"/>
      <c r="H63" s="636"/>
      <c r="I63" s="208"/>
      <c r="J63" s="582"/>
      <c r="K63" s="583"/>
      <c r="L63" s="583"/>
      <c r="M63" s="583"/>
      <c r="N63" s="584"/>
    </row>
    <row r="64" spans="1:14" ht="22.5" customHeight="1" x14ac:dyDescent="0.15">
      <c r="A64" s="635"/>
      <c r="B64" s="632" t="s">
        <v>113</v>
      </c>
      <c r="C64" s="274">
        <v>2010</v>
      </c>
      <c r="D64" s="275" t="s">
        <v>4</v>
      </c>
      <c r="E64" s="274">
        <v>12</v>
      </c>
      <c r="F64" s="275" t="s">
        <v>21</v>
      </c>
      <c r="G64" s="274">
        <v>15</v>
      </c>
      <c r="H64" s="220" t="s">
        <v>34</v>
      </c>
      <c r="J64" s="565" t="s">
        <v>134</v>
      </c>
      <c r="K64" s="583"/>
      <c r="L64" s="583"/>
      <c r="M64" s="583"/>
      <c r="N64" s="584"/>
    </row>
    <row r="65" spans="1:14" ht="22.5" customHeight="1" x14ac:dyDescent="0.15">
      <c r="A65" s="635"/>
      <c r="B65" s="635"/>
      <c r="C65" s="525" t="s">
        <v>9</v>
      </c>
      <c r="D65" s="525"/>
      <c r="E65" s="525"/>
      <c r="F65" s="525"/>
      <c r="G65" s="525"/>
      <c r="H65" s="525"/>
      <c r="J65" s="582"/>
      <c r="K65" s="583"/>
      <c r="L65" s="583"/>
      <c r="M65" s="583"/>
      <c r="N65" s="584"/>
    </row>
    <row r="66" spans="1:14" ht="22.5" customHeight="1" x14ac:dyDescent="0.15">
      <c r="A66" s="635"/>
      <c r="B66" s="635"/>
      <c r="C66" s="274">
        <v>2013</v>
      </c>
      <c r="D66" s="275" t="s">
        <v>4</v>
      </c>
      <c r="E66" s="274">
        <v>11</v>
      </c>
      <c r="F66" s="220" t="s">
        <v>21</v>
      </c>
      <c r="G66" s="254">
        <v>30</v>
      </c>
      <c r="H66" s="220" t="s">
        <v>63</v>
      </c>
      <c r="J66" s="582"/>
      <c r="K66" s="583"/>
      <c r="L66" s="583"/>
      <c r="M66" s="583"/>
      <c r="N66" s="584"/>
    </row>
    <row r="67" spans="1:14" ht="22.5" customHeight="1" x14ac:dyDescent="0.15">
      <c r="A67" s="635"/>
      <c r="B67" s="546"/>
      <c r="C67" s="229" t="s">
        <v>114</v>
      </c>
      <c r="D67" s="276" t="str">
        <f>IF(C64="","",DATEDIF(DATE(C64,E64,G64),DATE(C66,E66,G66)+1,"Y")&amp;"年"
&amp;DATEDIF(DATE(C64,E64,G64),DATE(C66,E66,G66)+1,"YM")&amp;"ヶ月")</f>
        <v>2年11ヶ月</v>
      </c>
      <c r="E67" s="232"/>
      <c r="G67" s="208"/>
      <c r="H67" s="208"/>
      <c r="J67" s="582" t="s">
        <v>133</v>
      </c>
      <c r="K67" s="583"/>
      <c r="L67" s="583"/>
      <c r="M67" s="583"/>
      <c r="N67" s="584"/>
    </row>
    <row r="68" spans="1:14" ht="22.5" customHeight="1" x14ac:dyDescent="0.15">
      <c r="A68" s="635"/>
      <c r="B68" s="220" t="s">
        <v>22</v>
      </c>
      <c r="C68" s="274" t="s">
        <v>184</v>
      </c>
      <c r="D68" s="232"/>
      <c r="E68" s="232"/>
      <c r="F68" s="232"/>
      <c r="G68" s="232"/>
      <c r="H68" s="232"/>
      <c r="J68" s="582" t="s">
        <v>135</v>
      </c>
      <c r="K68" s="583"/>
      <c r="L68" s="583"/>
      <c r="M68" s="583"/>
      <c r="N68" s="584"/>
    </row>
    <row r="69" spans="1:14" ht="22.5" customHeight="1" x14ac:dyDescent="0.15">
      <c r="A69" s="635"/>
      <c r="B69" s="220" t="s">
        <v>61</v>
      </c>
      <c r="C69" s="274" t="s">
        <v>185</v>
      </c>
      <c r="D69" s="232"/>
      <c r="E69" s="232"/>
      <c r="F69" s="232"/>
      <c r="G69" s="232"/>
      <c r="H69" s="232"/>
      <c r="J69" s="582" t="s">
        <v>136</v>
      </c>
      <c r="K69" s="583"/>
      <c r="L69" s="583"/>
      <c r="M69" s="583"/>
      <c r="N69" s="584"/>
    </row>
    <row r="70" spans="1:14" ht="22.5" customHeight="1" x14ac:dyDescent="0.15">
      <c r="A70" s="635"/>
      <c r="B70" s="277" t="s">
        <v>62</v>
      </c>
      <c r="C70" s="542" t="s">
        <v>186</v>
      </c>
      <c r="D70" s="544"/>
      <c r="E70" s="232"/>
      <c r="F70" s="232"/>
      <c r="G70" s="232"/>
      <c r="H70" s="232"/>
      <c r="J70" s="582" t="s">
        <v>159</v>
      </c>
      <c r="K70" s="583"/>
      <c r="L70" s="583"/>
      <c r="M70" s="583"/>
      <c r="N70" s="584"/>
    </row>
    <row r="71" spans="1:14" ht="22.5" customHeight="1" x14ac:dyDescent="0.15">
      <c r="A71" s="635"/>
      <c r="B71" s="537" t="s">
        <v>116</v>
      </c>
      <c r="C71" s="649"/>
      <c r="D71" s="538"/>
      <c r="E71" s="278" t="s">
        <v>187</v>
      </c>
      <c r="F71" s="279">
        <v>20</v>
      </c>
      <c r="G71" s="280" t="str">
        <f>IF(E71="月給","万円程度",IF(E71="時給","円程度",""))</f>
        <v>万円程度</v>
      </c>
      <c r="H71" s="232"/>
      <c r="J71" s="552" t="s">
        <v>137</v>
      </c>
      <c r="K71" s="553"/>
      <c r="L71" s="553"/>
      <c r="M71" s="553"/>
      <c r="N71" s="554"/>
    </row>
    <row r="72" spans="1:14" ht="22.5" customHeight="1" x14ac:dyDescent="0.15">
      <c r="A72" s="635"/>
      <c r="B72" s="245" t="s">
        <v>117</v>
      </c>
      <c r="C72" s="273" t="s">
        <v>160</v>
      </c>
      <c r="D72" s="273"/>
      <c r="E72" s="273"/>
      <c r="F72" s="273"/>
      <c r="G72" s="273"/>
      <c r="H72" s="219"/>
      <c r="J72" s="549" t="s">
        <v>138</v>
      </c>
      <c r="K72" s="550"/>
      <c r="L72" s="550"/>
      <c r="M72" s="550"/>
      <c r="N72" s="551"/>
    </row>
    <row r="73" spans="1:14" ht="22.5" customHeight="1" x14ac:dyDescent="0.15">
      <c r="A73" s="635"/>
      <c r="B73" s="640" t="s">
        <v>65</v>
      </c>
      <c r="C73" s="641" t="s">
        <v>208</v>
      </c>
      <c r="D73" s="636"/>
      <c r="E73" s="636"/>
      <c r="F73" s="636"/>
      <c r="G73" s="636"/>
      <c r="H73" s="636"/>
      <c r="J73" s="582" t="s">
        <v>132</v>
      </c>
      <c r="K73" s="583"/>
      <c r="L73" s="583"/>
      <c r="M73" s="583"/>
      <c r="N73" s="584"/>
    </row>
    <row r="74" spans="1:14" ht="22.5" customHeight="1" x14ac:dyDescent="0.15">
      <c r="A74" s="635"/>
      <c r="B74" s="640"/>
      <c r="C74" s="636"/>
      <c r="D74" s="636"/>
      <c r="E74" s="636"/>
      <c r="F74" s="636"/>
      <c r="G74" s="636"/>
      <c r="H74" s="636"/>
      <c r="J74" s="582"/>
      <c r="K74" s="583"/>
      <c r="L74" s="583"/>
      <c r="M74" s="583"/>
      <c r="N74" s="584"/>
    </row>
    <row r="75" spans="1:14" ht="22.5" customHeight="1" x14ac:dyDescent="0.15">
      <c r="A75" s="635"/>
      <c r="B75" s="632" t="s">
        <v>113</v>
      </c>
      <c r="C75" s="274">
        <v>2007</v>
      </c>
      <c r="D75" s="275" t="s">
        <v>4</v>
      </c>
      <c r="E75" s="274">
        <v>4</v>
      </c>
      <c r="F75" s="275" t="s">
        <v>21</v>
      </c>
      <c r="G75" s="274">
        <v>1</v>
      </c>
      <c r="H75" s="220" t="s">
        <v>34</v>
      </c>
      <c r="J75" s="565" t="s">
        <v>134</v>
      </c>
      <c r="K75" s="583"/>
      <c r="L75" s="583"/>
      <c r="M75" s="583"/>
      <c r="N75" s="584"/>
    </row>
    <row r="76" spans="1:14" ht="22.5" customHeight="1" x14ac:dyDescent="0.15">
      <c r="A76" s="635"/>
      <c r="B76" s="635"/>
      <c r="C76" s="525" t="s">
        <v>9</v>
      </c>
      <c r="D76" s="525"/>
      <c r="E76" s="525"/>
      <c r="F76" s="525"/>
      <c r="G76" s="525"/>
      <c r="H76" s="525"/>
      <c r="J76" s="582"/>
      <c r="K76" s="583"/>
      <c r="L76" s="583"/>
      <c r="M76" s="583"/>
      <c r="N76" s="584"/>
    </row>
    <row r="77" spans="1:14" ht="22.5" customHeight="1" x14ac:dyDescent="0.15">
      <c r="A77" s="635"/>
      <c r="B77" s="635"/>
      <c r="C77" s="274">
        <v>2010</v>
      </c>
      <c r="D77" s="275" t="s">
        <v>4</v>
      </c>
      <c r="E77" s="274">
        <v>9</v>
      </c>
      <c r="F77" s="220" t="s">
        <v>21</v>
      </c>
      <c r="G77" s="254">
        <v>30</v>
      </c>
      <c r="H77" s="220" t="s">
        <v>63</v>
      </c>
      <c r="J77" s="582"/>
      <c r="K77" s="583"/>
      <c r="L77" s="583"/>
      <c r="M77" s="583"/>
      <c r="N77" s="584"/>
    </row>
    <row r="78" spans="1:14" ht="22.5" customHeight="1" x14ac:dyDescent="0.15">
      <c r="A78" s="635"/>
      <c r="B78" s="546"/>
      <c r="C78" s="229" t="s">
        <v>114</v>
      </c>
      <c r="D78" s="276" t="str">
        <f>IF(C75="","",DATEDIF(DATE(C75,E75,G75),DATE(C77,E77,G77)+1,"Y")&amp;"年"
&amp;DATEDIF(DATE(C75,E75,G75),DATE(C77,E77,G77)+1,"YM")&amp;"ヶ月")</f>
        <v>3年6ヶ月</v>
      </c>
      <c r="E78" s="232"/>
      <c r="G78" s="208"/>
      <c r="H78" s="208"/>
      <c r="J78" s="582" t="s">
        <v>133</v>
      </c>
      <c r="K78" s="583"/>
      <c r="L78" s="583"/>
      <c r="M78" s="583"/>
      <c r="N78" s="584"/>
    </row>
    <row r="79" spans="1:14" ht="22.5" customHeight="1" x14ac:dyDescent="0.15">
      <c r="A79" s="635"/>
      <c r="B79" s="220" t="s">
        <v>22</v>
      </c>
      <c r="C79" s="274" t="s">
        <v>210</v>
      </c>
      <c r="D79" s="232"/>
      <c r="E79" s="232"/>
      <c r="F79" s="232"/>
      <c r="G79" s="232"/>
      <c r="H79" s="232"/>
      <c r="J79" s="582" t="s">
        <v>135</v>
      </c>
      <c r="K79" s="583"/>
      <c r="L79" s="583"/>
      <c r="M79" s="583"/>
      <c r="N79" s="584"/>
    </row>
    <row r="80" spans="1:14" ht="22.5" customHeight="1" x14ac:dyDescent="0.15">
      <c r="A80" s="635"/>
      <c r="B80" s="277" t="s">
        <v>62</v>
      </c>
      <c r="C80" s="542" t="s">
        <v>211</v>
      </c>
      <c r="D80" s="544"/>
      <c r="E80" s="232"/>
      <c r="F80" s="232"/>
      <c r="G80" s="232"/>
      <c r="H80" s="232"/>
      <c r="J80" s="582" t="s">
        <v>159</v>
      </c>
      <c r="K80" s="583"/>
      <c r="L80" s="583"/>
      <c r="M80" s="583"/>
      <c r="N80" s="584"/>
    </row>
    <row r="81" spans="1:14" ht="22.5" customHeight="1" x14ac:dyDescent="0.15">
      <c r="A81" s="635"/>
      <c r="B81" s="245" t="s">
        <v>118</v>
      </c>
      <c r="C81" s="273" t="s">
        <v>161</v>
      </c>
      <c r="D81" s="273"/>
      <c r="E81" s="273"/>
      <c r="F81" s="273"/>
      <c r="G81" s="273"/>
      <c r="H81" s="219"/>
      <c r="J81" s="549" t="s">
        <v>139</v>
      </c>
      <c r="K81" s="550"/>
      <c r="L81" s="550"/>
      <c r="M81" s="550"/>
      <c r="N81" s="551"/>
    </row>
    <row r="82" spans="1:14" ht="22.5" customHeight="1" x14ac:dyDescent="0.15">
      <c r="A82" s="635"/>
      <c r="B82" s="640" t="s">
        <v>65</v>
      </c>
      <c r="C82" s="648"/>
      <c r="D82" s="648"/>
      <c r="E82" s="648"/>
      <c r="F82" s="648"/>
      <c r="G82" s="648"/>
      <c r="H82" s="648"/>
      <c r="J82" s="582" t="s">
        <v>132</v>
      </c>
      <c r="K82" s="583"/>
      <c r="L82" s="583"/>
      <c r="M82" s="583"/>
      <c r="N82" s="584"/>
    </row>
    <row r="83" spans="1:14" ht="22.5" customHeight="1" x14ac:dyDescent="0.15">
      <c r="A83" s="635"/>
      <c r="B83" s="640"/>
      <c r="C83" s="648"/>
      <c r="D83" s="648"/>
      <c r="E83" s="648"/>
      <c r="F83" s="648"/>
      <c r="G83" s="648"/>
      <c r="H83" s="648"/>
      <c r="J83" s="582"/>
      <c r="K83" s="583"/>
      <c r="L83" s="583"/>
      <c r="M83" s="583"/>
      <c r="N83" s="584"/>
    </row>
    <row r="84" spans="1:14" ht="22.5" customHeight="1" x14ac:dyDescent="0.15">
      <c r="A84" s="635"/>
      <c r="B84" s="632" t="s">
        <v>113</v>
      </c>
      <c r="C84" s="274"/>
      <c r="D84" s="275" t="s">
        <v>4</v>
      </c>
      <c r="E84" s="274"/>
      <c r="F84" s="275" t="s">
        <v>21</v>
      </c>
      <c r="G84" s="274"/>
      <c r="H84" s="220" t="s">
        <v>34</v>
      </c>
      <c r="J84" s="565" t="s">
        <v>134</v>
      </c>
      <c r="K84" s="583"/>
      <c r="L84" s="583"/>
      <c r="M84" s="583"/>
      <c r="N84" s="584"/>
    </row>
    <row r="85" spans="1:14" ht="22.5" customHeight="1" x14ac:dyDescent="0.15">
      <c r="A85" s="635"/>
      <c r="B85" s="635"/>
      <c r="C85" s="525" t="s">
        <v>9</v>
      </c>
      <c r="D85" s="525"/>
      <c r="E85" s="525"/>
      <c r="F85" s="525"/>
      <c r="G85" s="525"/>
      <c r="H85" s="525"/>
      <c r="J85" s="582"/>
      <c r="K85" s="583"/>
      <c r="L85" s="583"/>
      <c r="M85" s="583"/>
      <c r="N85" s="584"/>
    </row>
    <row r="86" spans="1:14" ht="22.5" customHeight="1" x14ac:dyDescent="0.15">
      <c r="A86" s="635"/>
      <c r="B86" s="635"/>
      <c r="C86" s="274"/>
      <c r="D86" s="275" t="s">
        <v>4</v>
      </c>
      <c r="E86" s="274"/>
      <c r="F86" s="220" t="s">
        <v>21</v>
      </c>
      <c r="G86" s="254"/>
      <c r="H86" s="220" t="s">
        <v>63</v>
      </c>
      <c r="J86" s="582"/>
      <c r="K86" s="583"/>
      <c r="L86" s="583"/>
      <c r="M86" s="583"/>
      <c r="N86" s="584"/>
    </row>
    <row r="87" spans="1:14" ht="22.5" customHeight="1" x14ac:dyDescent="0.15">
      <c r="A87" s="635"/>
      <c r="B87" s="546"/>
      <c r="C87" s="229" t="s">
        <v>114</v>
      </c>
      <c r="D87" s="276" t="str">
        <f>IF(C84="","",DATEDIF(DATE(C84,E84,G84),DATE(C86,E86,G86)+1,"Y")&amp;"年"
&amp;DATEDIF(DATE(C84,E84,G84),DATE(C86,E86,G86)+1,"YM")&amp;"ヶ月")</f>
        <v/>
      </c>
      <c r="E87" s="232"/>
      <c r="G87" s="208"/>
      <c r="H87" s="208"/>
      <c r="J87" s="582" t="s">
        <v>133</v>
      </c>
      <c r="K87" s="583"/>
      <c r="L87" s="583"/>
      <c r="M87" s="583"/>
      <c r="N87" s="584"/>
    </row>
    <row r="88" spans="1:14" ht="22.5" customHeight="1" x14ac:dyDescent="0.15">
      <c r="A88" s="635"/>
      <c r="B88" s="220" t="s">
        <v>22</v>
      </c>
      <c r="C88" s="274"/>
      <c r="D88" s="232"/>
      <c r="E88" s="232"/>
      <c r="F88" s="232"/>
      <c r="G88" s="232"/>
      <c r="H88" s="232"/>
      <c r="J88" s="582" t="s">
        <v>135</v>
      </c>
      <c r="K88" s="583"/>
      <c r="L88" s="583"/>
      <c r="M88" s="583"/>
      <c r="N88" s="584"/>
    </row>
    <row r="89" spans="1:14" ht="22.5" customHeight="1" x14ac:dyDescent="0.15">
      <c r="A89" s="546"/>
      <c r="B89" s="220" t="s">
        <v>62</v>
      </c>
      <c r="C89" s="646"/>
      <c r="D89" s="647"/>
      <c r="E89" s="232"/>
      <c r="F89" s="232"/>
      <c r="G89" s="232"/>
      <c r="H89" s="232"/>
      <c r="J89" s="552" t="s">
        <v>159</v>
      </c>
      <c r="K89" s="553"/>
      <c r="L89" s="553"/>
      <c r="M89" s="553"/>
      <c r="N89" s="554"/>
    </row>
  </sheetData>
  <sheetProtection sheet="1" objects="1" scenarios="1"/>
  <customSheetViews>
    <customSheetView guid="{B9E95168-84FB-43E7-A6A8-59A796CE8C29}" scale="85">
      <pane ySplit="2" topLeftCell="A84" activePane="bottomLeft" state="frozen"/>
      <selection pane="bottomLeft" activeCell="J5" sqref="J5:N5"/>
      <pageMargins left="0.7" right="0.7" top="0.75" bottom="0.75" header="0.3" footer="0.3"/>
      <pageSetup paperSize="9" orientation="portrait" verticalDpi="0" r:id="rId1"/>
    </customSheetView>
  </customSheetViews>
  <mergeCells count="144">
    <mergeCell ref="A35:A36"/>
    <mergeCell ref="J35:N36"/>
    <mergeCell ref="J88:N88"/>
    <mergeCell ref="C89:D89"/>
    <mergeCell ref="J89:N89"/>
    <mergeCell ref="J79:N79"/>
    <mergeCell ref="C80:D80"/>
    <mergeCell ref="J80:N80"/>
    <mergeCell ref="J81:N81"/>
    <mergeCell ref="B82:B83"/>
    <mergeCell ref="C82:H83"/>
    <mergeCell ref="J82:N83"/>
    <mergeCell ref="J68:N68"/>
    <mergeCell ref="J69:N69"/>
    <mergeCell ref="C70:D70"/>
    <mergeCell ref="J70:N70"/>
    <mergeCell ref="B71:D71"/>
    <mergeCell ref="J71:N71"/>
    <mergeCell ref="B84:B87"/>
    <mergeCell ref="J84:N86"/>
    <mergeCell ref="C85:H85"/>
    <mergeCell ref="J87:N87"/>
    <mergeCell ref="A57:A59"/>
    <mergeCell ref="E57:H57"/>
    <mergeCell ref="J57:N57"/>
    <mergeCell ref="J58:N58"/>
    <mergeCell ref="J59:N59"/>
    <mergeCell ref="A60:A89"/>
    <mergeCell ref="J60:N60"/>
    <mergeCell ref="C61:H61"/>
    <mergeCell ref="J61:N61"/>
    <mergeCell ref="B62:B63"/>
    <mergeCell ref="C62:H63"/>
    <mergeCell ref="J62:N63"/>
    <mergeCell ref="B64:B67"/>
    <mergeCell ref="J64:N66"/>
    <mergeCell ref="C65:H65"/>
    <mergeCell ref="J72:N72"/>
    <mergeCell ref="B73:B74"/>
    <mergeCell ref="C73:H74"/>
    <mergeCell ref="J73:N74"/>
    <mergeCell ref="B75:B78"/>
    <mergeCell ref="J75:N77"/>
    <mergeCell ref="C76:H76"/>
    <mergeCell ref="J78:N78"/>
    <mergeCell ref="J67:N67"/>
    <mergeCell ref="A46:A50"/>
    <mergeCell ref="J46:N46"/>
    <mergeCell ref="B47:B48"/>
    <mergeCell ref="E47:E48"/>
    <mergeCell ref="J47:N48"/>
    <mergeCell ref="J49:N49"/>
    <mergeCell ref="J50:N50"/>
    <mergeCell ref="A51:A56"/>
    <mergeCell ref="J51:N51"/>
    <mergeCell ref="B52:B55"/>
    <mergeCell ref="J52:N55"/>
    <mergeCell ref="J56:N56"/>
    <mergeCell ref="A41:A44"/>
    <mergeCell ref="C41:H41"/>
    <mergeCell ref="J41:N42"/>
    <mergeCell ref="C42:H42"/>
    <mergeCell ref="B43:B44"/>
    <mergeCell ref="C43:H44"/>
    <mergeCell ref="J43:N44"/>
    <mergeCell ref="A45:B45"/>
    <mergeCell ref="J45:N45"/>
    <mergeCell ref="A37:A40"/>
    <mergeCell ref="C37:D37"/>
    <mergeCell ref="E37:H40"/>
    <mergeCell ref="J37:N37"/>
    <mergeCell ref="C38:D38"/>
    <mergeCell ref="J38:N38"/>
    <mergeCell ref="C39:D39"/>
    <mergeCell ref="J39:N39"/>
    <mergeCell ref="C40:D40"/>
    <mergeCell ref="J40:N40"/>
    <mergeCell ref="A28:A29"/>
    <mergeCell ref="E28:H28"/>
    <mergeCell ref="J28:N29"/>
    <mergeCell ref="E29:H29"/>
    <mergeCell ref="C30:H30"/>
    <mergeCell ref="C31:H31"/>
    <mergeCell ref="C34:H34"/>
    <mergeCell ref="A25:A27"/>
    <mergeCell ref="C25:D25"/>
    <mergeCell ref="J25:N25"/>
    <mergeCell ref="C26:H26"/>
    <mergeCell ref="J26:N26"/>
    <mergeCell ref="J27:N27"/>
    <mergeCell ref="B30:B33"/>
    <mergeCell ref="J30:N33"/>
    <mergeCell ref="C32:H32"/>
    <mergeCell ref="C33:H33"/>
    <mergeCell ref="J34:N34"/>
    <mergeCell ref="J19:N19"/>
    <mergeCell ref="J20:N20"/>
    <mergeCell ref="A23:B24"/>
    <mergeCell ref="J23:N24"/>
    <mergeCell ref="D24:H24"/>
    <mergeCell ref="A19:A22"/>
    <mergeCell ref="B21:B22"/>
    <mergeCell ref="D22:H22"/>
    <mergeCell ref="J21:N22"/>
    <mergeCell ref="C16:E16"/>
    <mergeCell ref="C17:E17"/>
    <mergeCell ref="A18:B18"/>
    <mergeCell ref="J18:N18"/>
    <mergeCell ref="A11:B12"/>
    <mergeCell ref="J11:N12"/>
    <mergeCell ref="A13:A17"/>
    <mergeCell ref="C13:E13"/>
    <mergeCell ref="J13:N17"/>
    <mergeCell ref="C14:E14"/>
    <mergeCell ref="C15:E15"/>
    <mergeCell ref="F13:F17"/>
    <mergeCell ref="G13:H13"/>
    <mergeCell ref="G14:H14"/>
    <mergeCell ref="G15:H15"/>
    <mergeCell ref="G16:H16"/>
    <mergeCell ref="G17:H17"/>
    <mergeCell ref="A7:B7"/>
    <mergeCell ref="J7:N7"/>
    <mergeCell ref="A8:B8"/>
    <mergeCell ref="J8:N8"/>
    <mergeCell ref="A9:A10"/>
    <mergeCell ref="C9:H9"/>
    <mergeCell ref="J9:N10"/>
    <mergeCell ref="C10:D10"/>
    <mergeCell ref="A5:B5"/>
    <mergeCell ref="C5:D5"/>
    <mergeCell ref="E5:F5"/>
    <mergeCell ref="J5:N5"/>
    <mergeCell ref="A6:B6"/>
    <mergeCell ref="J6:N6"/>
    <mergeCell ref="A2:B2"/>
    <mergeCell ref="C2:H2"/>
    <mergeCell ref="J2:N2"/>
    <mergeCell ref="A3:B4"/>
    <mergeCell ref="C3:D3"/>
    <mergeCell ref="E3:F3"/>
    <mergeCell ref="J3:N4"/>
    <mergeCell ref="C4:D4"/>
    <mergeCell ref="E4:F4"/>
  </mergeCells>
  <phoneticPr fontId="1"/>
  <dataValidations count="31">
    <dataValidation type="custom" imeMode="fullKatakana" allowBlank="1" showInputMessage="1" showErrorMessage="1" errorTitle="全角カタカナで入力" error="全角カタカナで入力してください。" sqref="C5:F5">
      <formula1>C5=PHONETIC(C5)</formula1>
    </dataValidation>
    <dataValidation type="list" allowBlank="1" showInputMessage="1" showErrorMessage="1" sqref="C46 C51">
      <formula1>"希望あり,不問"</formula1>
    </dataValidation>
    <dataValidation type="list" imeMode="halfAlpha" allowBlank="1" showInputMessage="1" showErrorMessage="1" sqref="D49">
      <formula1>"1,2,3,4,5,6,7,8"</formula1>
    </dataValidation>
    <dataValidation type="list" imeMode="halfAlpha" allowBlank="1" showInputMessage="1" showErrorMessage="1" sqref="G49">
      <formula1>"1,2,3,4,5,6,7"</formula1>
    </dataValidation>
    <dataValidation imeMode="halfAlpha" allowBlank="1" showInputMessage="1" showErrorMessage="1" sqref="C6:C7 C48:D48 F48:G48 G84 C84 E84 E86 G86 C16:E16 C13:E14 C86 C20 D45 D58 C64 E64 G64 G66 E66 C66 F71 C75 E75 G75 G77 E77 C77"/>
    <dataValidation imeMode="fullKatakana" allowBlank="1" showInputMessage="1" showErrorMessage="1" sqref="G5:H5"/>
    <dataValidation type="list" allowBlank="1" showInputMessage="1" showErrorMessage="1" sqref="C28:C29">
      <formula1>"職業訓練,専修・専門学校,各種学校"</formula1>
    </dataValidation>
    <dataValidation type="whole" imeMode="halfAlpha" allowBlank="1" showInputMessage="1" showErrorMessage="1" sqref="G6:G7">
      <formula1>1</formula1>
      <formula2>31</formula2>
    </dataValidation>
    <dataValidation type="whole" imeMode="halfAlpha" allowBlank="1" showInputMessage="1" showErrorMessage="1" sqref="E6:E7">
      <formula1>1</formula1>
      <formula2>12</formula2>
    </dataValidation>
    <dataValidation type="list" allowBlank="1" showInputMessage="1" showErrorMessage="1" sqref="E71">
      <formula1>"月給,時給"</formula1>
    </dataValidation>
    <dataValidation type="list" allowBlank="1" showInputMessage="1" showErrorMessage="1" sqref="C69">
      <formula1>"在職中,既退職"</formula1>
    </dataValidation>
    <dataValidation type="list" allowBlank="1" showInputMessage="1" showErrorMessage="1" sqref="C70 C80 C89">
      <formula1>"定年,会社都合,契約期間満了,自己都合"</formula1>
    </dataValidation>
    <dataValidation type="list" allowBlank="1" showInputMessage="1" showErrorMessage="1" sqref="C68 C79 C88">
      <formula1>"自営,正社員,正社員以外,パート,派遣"</formula1>
    </dataValidation>
    <dataValidation type="list" allowBlank="1" showInputMessage="1" showErrorMessage="1" sqref="C25:D25">
      <formula1>"中学校,高等学校,高等専門学校,専修学校・専門学校,短期大学,大学,大学院"</formula1>
    </dataValidation>
    <dataValidation type="list" allowBlank="1" showInputMessage="1" showErrorMessage="1" sqref="C27">
      <formula1>"卒業・修了,中退,在学中"</formula1>
    </dataValidation>
    <dataValidation type="list" allowBlank="1" showInputMessage="1" showErrorMessage="1" sqref="C58">
      <formula1>"徒歩,自転車,バス,自動車,電車"</formula1>
    </dataValidation>
    <dataValidation type="list" allowBlank="1" showInputMessage="1" showErrorMessage="1" sqref="C57">
      <formula1>"不問,県内,市内,その他"</formula1>
    </dataValidation>
    <dataValidation type="list" allowBlank="1" showInputMessage="1" showErrorMessage="1" sqref="C56">
      <formula1>"毎週,隔週以上,不問"</formula1>
    </dataValidation>
    <dataValidation type="list" allowBlank="1" showInputMessage="1" showErrorMessage="1" sqref="C39:D40 C59 C50">
      <formula1>"可,否"</formula1>
    </dataValidation>
    <dataValidation type="list" allowBlank="1" showInputMessage="1" showErrorMessage="1" sqref="C38:D38">
      <formula1>"希望あり"</formula1>
    </dataValidation>
    <dataValidation type="list" allowBlank="1" showInputMessage="1" showErrorMessage="1" sqref="C37:D37">
      <formula1>"フルタイム,パートタイム"</formula1>
    </dataValidation>
    <dataValidation type="list" allowBlank="1" showInputMessage="1" showErrorMessage="1" sqref="G13:G17 H14:H17">
      <formula1>"連絡可・開示可,連絡可・開示否,連絡否・開示可,連絡否・開示否"</formula1>
    </dataValidation>
    <dataValidation type="list" allowBlank="1" showInputMessage="1" showErrorMessage="1" sqref="F12">
      <formula1>"徒歩,自転車,車"</formula1>
    </dataValidation>
    <dataValidation type="list" allowBlank="1" showInputMessage="1" showErrorMessage="1" sqref="D12">
      <formula1>"駅,バス停,バス停(BRT)"</formula1>
    </dataValidation>
    <dataValidation type="list" allowBlank="1" showInputMessage="1" showErrorMessage="1" sqref="C8">
      <formula1>"男,女"</formula1>
    </dataValidation>
    <dataValidation type="list" allowBlank="1" showInputMessage="1" showErrorMessage="1" sqref="C23 C18:C19 C21 C35">
      <formula1>"有,無"</formula1>
    </dataValidation>
    <dataValidation type="list" allowBlank="1" showInputMessage="1" showErrorMessage="1" sqref="D36">
      <formula1>"大型,中型,中型(8t限定),準中型,準中型(5t限定),普通"</formula1>
    </dataValidation>
    <dataValidation type="list" allowBlank="1" showInputMessage="1" showErrorMessage="1" sqref="F36">
      <formula1>"二種"</formula1>
    </dataValidation>
    <dataValidation type="list" allowBlank="1" showInputMessage="1" showErrorMessage="1" sqref="C34:H34">
      <formula1>"不可,入力は可,Word/Excelでの作業可,システム管理可,システム開発可"</formula1>
    </dataValidation>
    <dataValidation type="list" allowBlank="1" showInputMessage="1" showErrorMessage="1" sqref="C53:H53 C55:D55">
      <formula1>"〇"</formula1>
    </dataValidation>
    <dataValidation type="list" allowBlank="1" showInputMessage="1" showErrorMessage="1" sqref="H36">
      <formula1>"AT限定"</formula1>
    </dataValidation>
  </dataValidations>
  <hyperlinks>
    <hyperlink ref="C16" r:id="rId2"/>
  </hyperlinks>
  <pageMargins left="0.7" right="0.7" top="0.75" bottom="0.75" header="0.3" footer="0.3"/>
  <pageSetup paperSize="9"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70"/>
  <sheetViews>
    <sheetView view="pageBreakPreview" zoomScale="85" zoomScaleNormal="100" zoomScaleSheetLayoutView="85" workbookViewId="0">
      <selection activeCell="G7" sqref="G7:H7"/>
    </sheetView>
  </sheetViews>
  <sheetFormatPr defaultRowHeight="22.5" customHeight="1" x14ac:dyDescent="0.15"/>
  <cols>
    <col min="1" max="1" width="11.25" style="6" customWidth="1"/>
    <col min="2" max="2" width="10.625" style="6" customWidth="1"/>
    <col min="3" max="8" width="10.625" style="178" customWidth="1"/>
    <col min="9" max="16384" width="9" style="178"/>
  </cols>
  <sheetData>
    <row r="1" spans="1:8" ht="22.5" customHeight="1" x14ac:dyDescent="0.15">
      <c r="A1" s="7"/>
      <c r="B1" s="7"/>
      <c r="C1" s="7"/>
      <c r="F1" s="650" t="s">
        <v>25</v>
      </c>
      <c r="G1" s="651"/>
      <c r="H1" s="652"/>
    </row>
    <row r="2" spans="1:8" ht="22.5" customHeight="1" x14ac:dyDescent="0.15">
      <c r="A2" s="7"/>
      <c r="B2" s="7"/>
      <c r="C2" s="7"/>
      <c r="F2" s="104" t="s">
        <v>26</v>
      </c>
      <c r="G2" s="105"/>
      <c r="H2" s="106"/>
    </row>
    <row r="3" spans="1:8" ht="22.5" customHeight="1" x14ac:dyDescent="0.15">
      <c r="A3" s="509" t="s">
        <v>33</v>
      </c>
      <c r="B3" s="509"/>
      <c r="C3" s="509"/>
      <c r="D3" s="509"/>
      <c r="E3" s="509"/>
      <c r="F3" s="509"/>
      <c r="G3" s="509"/>
      <c r="H3" s="509"/>
    </row>
    <row r="4" spans="1:8" ht="22.5" customHeight="1" x14ac:dyDescent="0.15">
      <c r="A4" s="7"/>
      <c r="B4" s="7"/>
      <c r="C4" s="7"/>
      <c r="E4" s="99" t="s">
        <v>27</v>
      </c>
      <c r="F4" s="510">
        <f>IF(OR('入力シート（記入例）'!C6="",'入力シート（記入例）'!E6="",'入力シート（記入例）'!G6=""),"",DATE('入力シート（記入例）'!C6,'入力シート（記入例）'!E6,'入力シート（記入例）'!G6))</f>
        <v>44355</v>
      </c>
      <c r="G4" s="510"/>
      <c r="H4" s="510"/>
    </row>
    <row r="5" spans="1:8" ht="22.5" customHeight="1" thickBot="1" x14ac:dyDescent="0.2">
      <c r="A5" s="135"/>
      <c r="F5" s="8"/>
      <c r="G5" s="8"/>
    </row>
    <row r="6" spans="1:8" ht="22.5" customHeight="1" x14ac:dyDescent="0.15">
      <c r="A6" s="511" t="s">
        <v>29</v>
      </c>
      <c r="B6" s="150" t="s">
        <v>2</v>
      </c>
      <c r="C6" s="513" t="str">
        <f>IF(OR('入力シート（記入例）'!C5="",'入力シート（記入例）'!E5=""),"",'入力シート（記入例）'!C5&amp;"　"&amp;'入力シート（記入例）'!E5)</f>
        <v>アシタ　ユウキ</v>
      </c>
      <c r="D6" s="513"/>
      <c r="E6" s="514"/>
      <c r="F6" s="155" t="s">
        <v>3</v>
      </c>
      <c r="G6" s="515">
        <f>IF(OR('入力シート（記入例）'!C7="",'入力シート（記入例）'!E7="",'入力シート（記入例）'!G7=""),"",DATE('入力シート（記入例）'!C7,'入力シート（記入例）'!E7,'入力シート（記入例）'!G7))</f>
        <v>31034</v>
      </c>
      <c r="H6" s="516"/>
    </row>
    <row r="7" spans="1:8" ht="22.5" customHeight="1" x14ac:dyDescent="0.15">
      <c r="A7" s="512"/>
      <c r="B7" s="151"/>
      <c r="C7" s="449" t="str">
        <f>IF(OR('入力シート（記入例）'!C4="",'入力シート（記入例）'!E4=""),"",'入力シート（記入例）'!C4&amp;"　"&amp;'入力シート（記入例）'!E4)</f>
        <v>明日　勇気</v>
      </c>
      <c r="D7" s="449"/>
      <c r="E7" s="517"/>
      <c r="F7" s="156" t="s">
        <v>35</v>
      </c>
      <c r="G7" s="518" t="str">
        <f>IF('入力シート（記入例）'!C8="","",'入力シート（記入例）'!C8)</f>
        <v>女</v>
      </c>
      <c r="H7" s="519"/>
    </row>
    <row r="8" spans="1:8" ht="22.5" customHeight="1" x14ac:dyDescent="0.15">
      <c r="A8" s="520" t="s">
        <v>6</v>
      </c>
      <c r="B8" s="152" t="s">
        <v>7</v>
      </c>
      <c r="C8" s="298" t="str">
        <f>IF('入力シート（記入例）'!C10="","",'入力シート（記入例）'!C10)</f>
        <v>000-0000</v>
      </c>
      <c r="D8" s="299"/>
      <c r="E8" s="300"/>
      <c r="F8" s="499"/>
      <c r="G8" s="523"/>
      <c r="H8" s="500"/>
    </row>
    <row r="9" spans="1:8" ht="22.5" customHeight="1" x14ac:dyDescent="0.15">
      <c r="A9" s="521"/>
      <c r="B9" s="153" t="s">
        <v>8</v>
      </c>
      <c r="C9" s="314" t="str">
        <f>IF('入力シート（記入例）'!C9="","",'入力シート（記入例）'!C9)</f>
        <v>茨城県日立市●●町１－１－１　▼▼アパート201号室</v>
      </c>
      <c r="D9" s="315"/>
      <c r="E9" s="315"/>
      <c r="F9" s="315"/>
      <c r="G9" s="524"/>
      <c r="H9" s="189" t="str">
        <f>IF('入力シート（記入例）'!G17="","連絡（可 否）開示（可 否）",'入力シート（記入例）'!G17)</f>
        <v>連絡否・開示否</v>
      </c>
    </row>
    <row r="10" spans="1:8" ht="22.5" customHeight="1" x14ac:dyDescent="0.15">
      <c r="A10" s="522"/>
      <c r="B10" s="154" t="s">
        <v>145</v>
      </c>
      <c r="C10" s="110" t="str">
        <f>IF('入力シート（記入例）'!C12="","",'入力シート（記入例）'!C12)</f>
        <v>市役所前</v>
      </c>
      <c r="D10" s="102" t="str">
        <f>IF('入力シート（記入例）'!D12="","",'入力シート（記入例）'!D12)</f>
        <v>バス停(BRT)</v>
      </c>
      <c r="E10" s="159" t="s">
        <v>30</v>
      </c>
      <c r="F10" s="18" t="str">
        <f>IF('入力シート（記入例）'!F12="","",'入力シート（記入例）'!F12)</f>
        <v>徒歩</v>
      </c>
      <c r="G10" s="18">
        <f>IF('入力シート（記入例）'!G12="","",'入力シート（記入例）'!G12)</f>
        <v>20</v>
      </c>
      <c r="H10" s="169" t="s">
        <v>5</v>
      </c>
    </row>
    <row r="11" spans="1:8" ht="22.5" customHeight="1" x14ac:dyDescent="0.15">
      <c r="A11" s="183" t="s">
        <v>37</v>
      </c>
      <c r="B11" s="314" t="str">
        <f>IF('入力シート（記入例）'!C13="","",'入力シート（記入例）'!C13)</f>
        <v>0294-00-0000</v>
      </c>
      <c r="C11" s="315"/>
      <c r="D11" s="281" t="str">
        <f>IF('入力シート（記入例）'!G13="","連絡（可 否）
開示（可 否）",'入力シート（記入例）'!G13)</f>
        <v>連絡可・開示否</v>
      </c>
      <c r="E11" s="160" t="s">
        <v>38</v>
      </c>
      <c r="F11" s="314" t="str">
        <f>IF('入力シート（記入例）'!C14="","",'入力シート（記入例）'!C14)</f>
        <v>090-0000-0000</v>
      </c>
      <c r="G11" s="315"/>
      <c r="H11" s="189" t="str">
        <f>IF('入力シート（記入例）'!G14="","連絡（可 否）開示（可 否）",'入力シート（記入例）'!G14)</f>
        <v>連絡可・開示可</v>
      </c>
    </row>
    <row r="12" spans="1:8" ht="22.5" customHeight="1" x14ac:dyDescent="0.15">
      <c r="A12" s="157" t="s">
        <v>31</v>
      </c>
      <c r="B12" s="354" t="str">
        <f>IF('入力シート（記入例）'!C15="","",'入力シート（記入例）'!C15)</f>
        <v>固定電話と同じ</v>
      </c>
      <c r="C12" s="355"/>
      <c r="D12" s="190" t="str">
        <f>IF('入力シート（記入例）'!G15="","連絡（可 否）開示（可 否）",'入力シート（記入例）'!G15)</f>
        <v>連絡可・開示否</v>
      </c>
      <c r="E12" s="161" t="s">
        <v>32</v>
      </c>
      <c r="F12" s="314" t="str">
        <f>IF('入力シート（記入例）'!C16="","",'入力シート（記入例）'!C16)</f>
        <v>ashita〇〇@××.ne.jp</v>
      </c>
      <c r="G12" s="315"/>
      <c r="H12" s="191" t="str">
        <f>IF('入力シート（記入例）'!G16="","連絡（可 否）開示（可 否）",'入力シート（記入例）'!G16)</f>
        <v>連絡否・開示否</v>
      </c>
    </row>
    <row r="13" spans="1:8" ht="22.5" customHeight="1" x14ac:dyDescent="0.15">
      <c r="A13" s="158" t="s">
        <v>19</v>
      </c>
      <c r="B13" s="14" t="str">
        <f>IF('入力シート（記入例）'!C18="","有・無",'入力シート（記入例）'!C18)</f>
        <v>無</v>
      </c>
      <c r="C13" s="163" t="s">
        <v>20</v>
      </c>
      <c r="D13" s="49" t="str">
        <f>IF('入力シート（記入例）'!C19="","有・無",'入力シート（記入例）'!C19)</f>
        <v>有</v>
      </c>
      <c r="E13" s="5">
        <f>IF('入力シート（記入例）'!C20="","",'入力シート（記入例）'!C20)</f>
        <v>1</v>
      </c>
      <c r="F13" s="162" t="s">
        <v>53</v>
      </c>
      <c r="G13" s="499"/>
      <c r="H13" s="500"/>
    </row>
    <row r="14" spans="1:8" ht="22.5" customHeight="1" x14ac:dyDescent="0.15">
      <c r="A14" s="501" t="s">
        <v>54</v>
      </c>
      <c r="B14" s="502"/>
      <c r="C14" s="107" t="str">
        <f>IF('入力シート（記入例）'!C21="","",'入力シート（記入例）'!C21)</f>
        <v>有</v>
      </c>
      <c r="D14" s="504" t="str">
        <f>IF('入力シート（記入例）'!D22="","","（ "&amp;'入力シート（記入例）'!D22&amp;" ）")</f>
        <v>（ 母（60代、要介護2） ）</v>
      </c>
      <c r="E14" s="504"/>
      <c r="F14" s="504"/>
      <c r="G14" s="504"/>
      <c r="H14" s="653"/>
    </row>
    <row r="15" spans="1:8" ht="22.5" customHeight="1" x14ac:dyDescent="0.15">
      <c r="A15" s="501" t="s">
        <v>150</v>
      </c>
      <c r="B15" s="507"/>
      <c r="C15" s="181" t="str">
        <f>IF('入力シート（記入例）'!C23="","有・無",'入力シート（記入例）'!C23)</f>
        <v>有</v>
      </c>
      <c r="D15" s="504" t="str">
        <f>IF('入力シート（記入例）'!D24="","","（ "&amp;'入力シート（記入例）'!D24&amp;" ）")</f>
        <v>（ 脳梗塞後遺症のため、右手にしびれあり ）</v>
      </c>
      <c r="E15" s="504"/>
      <c r="F15" s="504"/>
      <c r="G15" s="504"/>
      <c r="H15" s="653"/>
    </row>
    <row r="16" spans="1:8" ht="22.5" customHeight="1" x14ac:dyDescent="0.15">
      <c r="A16" s="164" t="s">
        <v>57</v>
      </c>
      <c r="B16" s="448" t="str">
        <f>IF('入力シート（記入例）'!C25="","",'入力シート（記入例）'!C25)</f>
        <v>大学</v>
      </c>
      <c r="C16" s="449"/>
      <c r="D16" s="100" t="str">
        <f>IF('入力シート（記入例）'!C27="","卒業・中退・在学中",'入力シート（記入例）'!C27)</f>
        <v>卒業・修了</v>
      </c>
      <c r="E16" s="167" t="s">
        <v>58</v>
      </c>
      <c r="F16" s="314" t="str">
        <f>IF('入力シート（記入例）'!C26="","",'入力シート（記入例）'!C26)</f>
        <v>商学部</v>
      </c>
      <c r="G16" s="315"/>
      <c r="H16" s="490"/>
    </row>
    <row r="17" spans="1:8" ht="22.5" customHeight="1" x14ac:dyDescent="0.15">
      <c r="A17" s="495" t="s">
        <v>157</v>
      </c>
      <c r="B17" s="166" t="s">
        <v>115</v>
      </c>
      <c r="C17" s="45" t="str">
        <f>IF('入力シート（記入例）'!C28="","",'入力シート（記入例）'!C28)</f>
        <v/>
      </c>
      <c r="D17" s="497" t="s">
        <v>158</v>
      </c>
      <c r="E17" s="314" t="str">
        <f>IF('入力シート（記入例）'!E28="","",'入力シート（記入例）'!E28)</f>
        <v/>
      </c>
      <c r="F17" s="315"/>
      <c r="G17" s="315"/>
      <c r="H17" s="490"/>
    </row>
    <row r="18" spans="1:8" ht="22.5" customHeight="1" x14ac:dyDescent="0.15">
      <c r="A18" s="496"/>
      <c r="B18" s="166" t="s">
        <v>153</v>
      </c>
      <c r="C18" s="45" t="str">
        <f>IF('入力シート（記入例）'!C29="","",'入力シート（記入例）'!C29)</f>
        <v/>
      </c>
      <c r="D18" s="498"/>
      <c r="E18" s="314" t="str">
        <f>IF('入力シート（記入例）'!E29="","",'入力シート（記入例）'!E29)</f>
        <v/>
      </c>
      <c r="F18" s="315"/>
      <c r="G18" s="315"/>
      <c r="H18" s="490"/>
    </row>
    <row r="19" spans="1:8" ht="22.5" customHeight="1" x14ac:dyDescent="0.15">
      <c r="A19" s="654" t="s">
        <v>59</v>
      </c>
      <c r="B19" s="314" t="str">
        <f>IF('入力シート（記入例）'!C30="","",'入力シート（記入例）'!C30)</f>
        <v>日商簿記２級</v>
      </c>
      <c r="C19" s="315"/>
      <c r="D19" s="315"/>
      <c r="E19" s="315"/>
      <c r="F19" s="315"/>
      <c r="G19" s="315"/>
      <c r="H19" s="490"/>
    </row>
    <row r="20" spans="1:8" ht="22.5" customHeight="1" x14ac:dyDescent="0.15">
      <c r="A20" s="655"/>
      <c r="B20" s="314" t="str">
        <f>IF('入力シート（記入例）'!C31="","",'入力シート（記入例）'!C31)</f>
        <v>秘書検定２級</v>
      </c>
      <c r="C20" s="315"/>
      <c r="D20" s="315"/>
      <c r="E20" s="315"/>
      <c r="F20" s="315"/>
      <c r="G20" s="315"/>
      <c r="H20" s="490"/>
    </row>
    <row r="21" spans="1:8" ht="22.5" customHeight="1" x14ac:dyDescent="0.15">
      <c r="A21" s="655"/>
      <c r="B21" s="314" t="str">
        <f>IF('入力シート（記入例）'!C32="","",'入力シート（記入例）'!C32)</f>
        <v/>
      </c>
      <c r="C21" s="315"/>
      <c r="D21" s="315"/>
      <c r="E21" s="315"/>
      <c r="F21" s="315"/>
      <c r="G21" s="315"/>
      <c r="H21" s="490"/>
    </row>
    <row r="22" spans="1:8" ht="22.5" customHeight="1" x14ac:dyDescent="0.15">
      <c r="A22" s="655"/>
      <c r="B22" s="314" t="str">
        <f>IF('入力シート（記入例）'!C33="","",'入力シート（記入例）'!C33)</f>
        <v/>
      </c>
      <c r="C22" s="315"/>
      <c r="D22" s="315"/>
      <c r="E22" s="315"/>
      <c r="F22" s="315"/>
      <c r="G22" s="315"/>
      <c r="H22" s="490"/>
    </row>
    <row r="23" spans="1:8" ht="22.5" customHeight="1" x14ac:dyDescent="0.15">
      <c r="A23" s="655"/>
      <c r="B23" s="156" t="s">
        <v>69</v>
      </c>
      <c r="C23" s="656" t="str">
        <f>IF('入力シート（記入例）'!C34="","",'入力シート（記入例）'!C34)</f>
        <v>Word/Excelでの作業可</v>
      </c>
      <c r="D23" s="657"/>
      <c r="E23" s="657"/>
      <c r="F23" s="657"/>
      <c r="G23" s="657"/>
      <c r="H23" s="658"/>
    </row>
    <row r="24" spans="1:8" ht="22.5" customHeight="1" thickBot="1" x14ac:dyDescent="0.2">
      <c r="A24" s="192" t="s">
        <v>60</v>
      </c>
      <c r="B24" s="194" t="str">
        <f>IF('入力シート（記入例）'!C35="","",'入力シート（記入例）'!C35)</f>
        <v>有</v>
      </c>
      <c r="C24" s="165" t="s">
        <v>67</v>
      </c>
      <c r="D24" s="194" t="str">
        <f>IF('入力シート（記入例）'!D36="","",'入力シート（記入例）'!D36)</f>
        <v>中型(8t限定)</v>
      </c>
      <c r="E24" s="165" t="s">
        <v>68</v>
      </c>
      <c r="F24" s="194" t="str">
        <f>IF('入力シート（記入例）'!F36="","",'入力シート（記入例）'!F36)</f>
        <v/>
      </c>
      <c r="G24" s="165" t="s">
        <v>228</v>
      </c>
      <c r="H24" s="194" t="str">
        <f>IF('入力シート（記入例）'!H36="","",'入力シート（記入例）'!H36)</f>
        <v>AT限定</v>
      </c>
    </row>
    <row r="25" spans="1:8" s="19" customFormat="1" ht="22.5" customHeight="1" thickBot="1" x14ac:dyDescent="0.2">
      <c r="A25" s="2"/>
      <c r="B25" s="23"/>
      <c r="C25" s="24"/>
      <c r="D25" s="24"/>
      <c r="E25" s="24"/>
      <c r="F25" s="24"/>
      <c r="G25" s="24"/>
      <c r="H25" s="24"/>
    </row>
    <row r="26" spans="1:8" ht="22.5" customHeight="1" x14ac:dyDescent="0.15">
      <c r="A26" s="84" t="s">
        <v>22</v>
      </c>
      <c r="B26" s="78" t="str">
        <f>IF('入力シート（記入例）'!C37="","",'入力シート（記入例）'!C37)</f>
        <v>フルタイム</v>
      </c>
      <c r="C26" s="82" t="s">
        <v>42</v>
      </c>
      <c r="D26" s="79" t="str">
        <f>IF('入力シート（記入例）'!C38="","",'入力シート（記入例）'!C38)</f>
        <v>希望あり</v>
      </c>
      <c r="E26" s="83" t="s">
        <v>43</v>
      </c>
      <c r="F26" s="80" t="str">
        <f>IF('入力シート（記入例）'!C39="","可・否",'入力シート（記入例）'!C39)</f>
        <v>否</v>
      </c>
      <c r="G26" s="82" t="s">
        <v>44</v>
      </c>
      <c r="H26" s="81" t="str">
        <f>IF('入力シート（記入例）'!C40="","可・否",'入力シート（記入例）'!C40)</f>
        <v>否</v>
      </c>
    </row>
    <row r="27" spans="1:8" ht="22.5" customHeight="1" x14ac:dyDescent="0.15">
      <c r="A27" s="469" t="s">
        <v>39</v>
      </c>
      <c r="B27" s="85" t="s">
        <v>23</v>
      </c>
      <c r="C27" s="354" t="str">
        <f>IF('入力シート（記入例）'!C41="","",'入力シート（記入例）'!C41)</f>
        <v>営業（旅行関係）</v>
      </c>
      <c r="D27" s="355"/>
      <c r="E27" s="355"/>
      <c r="F27" s="355"/>
      <c r="G27" s="355"/>
      <c r="H27" s="472"/>
    </row>
    <row r="28" spans="1:8" ht="22.5" customHeight="1" x14ac:dyDescent="0.15">
      <c r="A28" s="470"/>
      <c r="B28" s="85" t="s">
        <v>24</v>
      </c>
      <c r="C28" s="354" t="str">
        <f>IF('入力シート（記入例）'!C42="","",'入力シート（記入例）'!C42)</f>
        <v>営業事務</v>
      </c>
      <c r="D28" s="355"/>
      <c r="E28" s="355"/>
      <c r="F28" s="355"/>
      <c r="G28" s="355"/>
      <c r="H28" s="472"/>
    </row>
    <row r="29" spans="1:8" ht="22.5" customHeight="1" x14ac:dyDescent="0.15">
      <c r="A29" s="470"/>
      <c r="B29" s="473" t="s">
        <v>152</v>
      </c>
      <c r="C29" s="475" t="str">
        <f>IF('入力シート（記入例）'!C43="","",'入力シート（記入例）'!C43)</f>
        <v>・顧客に直接関われる仕事を希望します。
・営業は未経験なため、研修等指導が充実している会社を希望します。</v>
      </c>
      <c r="D29" s="475"/>
      <c r="E29" s="475"/>
      <c r="F29" s="475"/>
      <c r="G29" s="475"/>
      <c r="H29" s="476"/>
    </row>
    <row r="30" spans="1:8" ht="22.5" customHeight="1" x14ac:dyDescent="0.15">
      <c r="A30" s="471"/>
      <c r="B30" s="474"/>
      <c r="C30" s="477"/>
      <c r="D30" s="477"/>
      <c r="E30" s="477"/>
      <c r="F30" s="477"/>
      <c r="G30" s="477"/>
      <c r="H30" s="478"/>
    </row>
    <row r="31" spans="1:8" ht="22.5" customHeight="1" x14ac:dyDescent="0.15">
      <c r="A31" s="86" t="s">
        <v>18</v>
      </c>
      <c r="B31" s="87" t="str">
        <f>IF(B26="フルタイム","月収",IF(B26="パートタイム","時給",""))</f>
        <v>月収</v>
      </c>
      <c r="C31" s="3">
        <f>IF('入力シート（記入例）'!D45="","",'入力シート（記入例）'!D45)</f>
        <v>20</v>
      </c>
      <c r="D31" s="88" t="str">
        <f>IF(B31="月収","万円以上",IF(B31="時給","円以上",""))</f>
        <v>万円以上</v>
      </c>
      <c r="E31" s="85" t="s">
        <v>188</v>
      </c>
      <c r="F31" s="186" t="str">
        <f>IF('入力シート（記入例）'!C50="","可・否",'入力シート（記入例）'!C50)</f>
        <v>否</v>
      </c>
      <c r="G31" s="479"/>
      <c r="H31" s="480"/>
    </row>
    <row r="32" spans="1:8" ht="22.5" customHeight="1" x14ac:dyDescent="0.15">
      <c r="A32" s="481" t="s">
        <v>141</v>
      </c>
      <c r="B32" s="186" t="str">
        <f>IF('入力シート（記入例）'!C46="","",'入力シート（記入例）'!C46)</f>
        <v>希望あり</v>
      </c>
      <c r="C32" s="96" t="s">
        <v>142</v>
      </c>
      <c r="D32" s="483" t="str">
        <f>IF(OR('入力シート（記入例）'!C48="",'入力シート（記入例）'!D48=""),"：",'入力シート（記入例）'!C48&amp;"："&amp;'入力シート（記入例）'!D48)</f>
        <v>8：30</v>
      </c>
      <c r="E32" s="484"/>
      <c r="F32" s="103" t="s">
        <v>9</v>
      </c>
      <c r="G32" s="484" t="str">
        <f>IF(OR('入力シート（記入例）'!F48="",'入力シート（記入例）'!G48=""),"：",'入力シート（記入例）'!F48&amp;"："&amp;'入力シート（記入例）'!G48)</f>
        <v>18：30</v>
      </c>
      <c r="H32" s="485"/>
    </row>
    <row r="33" spans="1:10" ht="22.5" customHeight="1" x14ac:dyDescent="0.15">
      <c r="A33" s="482"/>
      <c r="B33" s="184" t="s">
        <v>143</v>
      </c>
      <c r="C33" s="97" t="s">
        <v>40</v>
      </c>
      <c r="D33" s="137" t="str">
        <f>IF('入力シート（記入例）'!D49="","",'入力シート（記入例）'!D49)</f>
        <v/>
      </c>
      <c r="E33" s="95" t="s">
        <v>10</v>
      </c>
      <c r="F33" s="94" t="s">
        <v>11</v>
      </c>
      <c r="G33" s="1" t="str">
        <f>IF('入力シート（記入例）'!G49="","",'入力シート（記入例）'!G49)</f>
        <v/>
      </c>
      <c r="H33" s="89" t="s">
        <v>41</v>
      </c>
    </row>
    <row r="34" spans="1:10" ht="22.5" customHeight="1" x14ac:dyDescent="0.15">
      <c r="A34" s="98" t="s">
        <v>45</v>
      </c>
      <c r="B34" s="185" t="str">
        <f>IF('入力シート（記入例）'!C51="","希望あり・不問",'入力シート（記入例）'!C51)</f>
        <v>希望あり</v>
      </c>
      <c r="C34" s="93" t="s">
        <v>102</v>
      </c>
      <c r="D34" s="448" t="str">
        <f>IF('入力シート（記入例）'!C53="","","月")&amp;IF('入力シート（記入例）'!D53="","",IF('入力シート（記入例）'!C53="","火",",火"))&amp;IF('入力シート（記入例）'!E53="","",IF(AND('入力シート（記入例）'!C53="",'入力シート（記入例）'!D53=""),"水",",水"))&amp;IF('入力シート（記入例）'!F53="","",IF(AND('入力シート（記入例）'!C53="",'入力シート（記入例）'!D53="",'入力シート（記入例）'!E53=""),"木",",木"))&amp;IF('入力シート（記入例）'!G53="","",IF(AND('入力シート（記入例）'!C53="",'入力シート（記入例）'!D53="",'入力シート（記入例）'!E53="",'入力シート（記入例）'!F53=""),"金",",金"))&amp;IF('入力シート（記入例）'!H53="","",IF(AND('入力シート（記入例）'!C53="",'入力シート（記入例）'!D53="",'入力シート（記入例）'!E53="",'入力シート（記入例）'!F53="",'入力シート（記入例）'!G53=""),"土",",土"))&amp;IF('入力シート（記入例）'!C55="","",IF(AND('入力シート（記入例）'!C53="",'入力シート（記入例）'!D53="",'入力シート（記入例）'!E53="",'入力シート（記入例）'!F53="",'入力シート（記入例）'!G53="",'入力シート（記入例）'!H53=""),"日",",日"))&amp;IF('入力シート（記入例）'!D55="","",IF(AND('入力シート（記入例）'!C53:H53="",'入力シート（記入例）'!C55=""),"祝",",祝"))</f>
        <v>土,日,祝</v>
      </c>
      <c r="E34" s="517"/>
      <c r="F34" s="93" t="s">
        <v>49</v>
      </c>
      <c r="G34" s="659" t="str">
        <f>IF('入力シート（記入例）'!C56="","",'入力シート（記入例）'!C56)</f>
        <v>毎週</v>
      </c>
      <c r="H34" s="660"/>
      <c r="J34" s="6"/>
    </row>
    <row r="35" spans="1:10" ht="22.5" customHeight="1" x14ac:dyDescent="0.15">
      <c r="A35" s="461" t="s">
        <v>16</v>
      </c>
      <c r="B35" s="463" t="s">
        <v>50</v>
      </c>
      <c r="C35" s="102" t="str">
        <f>IF('入力シート（記入例）'!C57="","",'入力シート（記入例）'!C57)</f>
        <v>市内</v>
      </c>
      <c r="D35" s="93" t="s">
        <v>51</v>
      </c>
      <c r="E35" s="101" t="str">
        <f>IF('入力シート（記入例）'!C58="","",'入力シート（記入例）'!C58)</f>
        <v>自動車</v>
      </c>
      <c r="F35" s="182">
        <f>IF('入力シート（記入例）'!D58="","",'入力シート（記入例）'!D58)</f>
        <v>60</v>
      </c>
      <c r="G35" s="91" t="s">
        <v>52</v>
      </c>
      <c r="H35" s="90"/>
    </row>
    <row r="36" spans="1:10" ht="22.5" customHeight="1" thickBot="1" x14ac:dyDescent="0.2">
      <c r="A36" s="462"/>
      <c r="B36" s="464"/>
      <c r="C36" s="465" t="s">
        <v>56</v>
      </c>
      <c r="D36" s="466"/>
      <c r="E36" s="467" t="str">
        <f>IF('入力シート（記入例）'!E57="","",'入力シート（記入例）'!E57)</f>
        <v/>
      </c>
      <c r="F36" s="468"/>
      <c r="G36" s="92" t="s">
        <v>17</v>
      </c>
      <c r="H36" s="77" t="str">
        <f>IF('入力シート（記入例）'!C59="","可・否",'入力シート（記入例）'!C59)</f>
        <v>否</v>
      </c>
    </row>
    <row r="37" spans="1:10" ht="22.5" customHeight="1" thickBot="1" x14ac:dyDescent="0.2">
      <c r="A37" s="57"/>
      <c r="B37" s="55"/>
      <c r="C37" s="56"/>
      <c r="D37" s="56"/>
      <c r="E37" s="55"/>
      <c r="F37" s="55"/>
      <c r="G37" s="57"/>
      <c r="H37" s="55"/>
    </row>
    <row r="38" spans="1:10" ht="22.5" customHeight="1" x14ac:dyDescent="0.15">
      <c r="A38" s="661" t="s">
        <v>216</v>
      </c>
      <c r="B38" s="53" t="s">
        <v>115</v>
      </c>
      <c r="C38" s="441" t="s">
        <v>112</v>
      </c>
      <c r="D38" s="441"/>
      <c r="E38" s="441"/>
      <c r="F38" s="441"/>
      <c r="G38" s="441"/>
      <c r="H38" s="442"/>
    </row>
    <row r="39" spans="1:10" ht="22.5" customHeight="1" x14ac:dyDescent="0.15">
      <c r="A39" s="662"/>
      <c r="B39" s="175" t="s">
        <v>28</v>
      </c>
      <c r="C39" s="314" t="str">
        <f>IF('入力シート（記入例）'!C61="","",'入力シート（記入例）'!C61)</f>
        <v>（株）☆☆スタッフ</v>
      </c>
      <c r="D39" s="315"/>
      <c r="E39" s="315"/>
      <c r="F39" s="315"/>
      <c r="G39" s="315"/>
      <c r="H39" s="443"/>
    </row>
    <row r="40" spans="1:10" ht="22.5" customHeight="1" x14ac:dyDescent="0.15">
      <c r="A40" s="662"/>
      <c r="B40" s="414" t="s">
        <v>65</v>
      </c>
      <c r="C40" s="403" t="str">
        <f>IF('入力シート（記入例）'!C62="","",'入力シート（記入例）'!C62)</f>
        <v>一般事務
・テナント管理に関する事務、営業アシスタント、契約書作成等</v>
      </c>
      <c r="D40" s="404"/>
      <c r="E40" s="404"/>
      <c r="F40" s="404"/>
      <c r="G40" s="404"/>
      <c r="H40" s="444"/>
    </row>
    <row r="41" spans="1:10" ht="22.5" customHeight="1" x14ac:dyDescent="0.15">
      <c r="A41" s="662"/>
      <c r="B41" s="399"/>
      <c r="C41" s="406"/>
      <c r="D41" s="407"/>
      <c r="E41" s="407"/>
      <c r="F41" s="407"/>
      <c r="G41" s="407"/>
      <c r="H41" s="445"/>
    </row>
    <row r="42" spans="1:10" ht="22.5" customHeight="1" x14ac:dyDescent="0.15">
      <c r="A42" s="662"/>
      <c r="B42" s="136" t="s">
        <v>113</v>
      </c>
      <c r="C42" s="59">
        <f>IF('入力シート（記入例）'!C64="","",DATE('入力シート（記入例）'!C64,'入力シート（記入例）'!E64,'入力シート（記入例）'!G64))</f>
        <v>40527</v>
      </c>
      <c r="D42" s="54" t="s">
        <v>9</v>
      </c>
      <c r="E42" s="60">
        <f>IF('入力シート（記入例）'!C66="","",DATE('入力シート（記入例）'!C66,'入力シート（記入例）'!E66,'入力シート（記入例）'!G66))</f>
        <v>41608</v>
      </c>
      <c r="F42" s="446" t="str">
        <f>IF('入力シート（記入例）'!D67="","","（約"&amp;'入力シート（記入例）'!D67&amp;"）")</f>
        <v>（約2年11ヶ月）</v>
      </c>
      <c r="G42" s="447"/>
      <c r="H42" s="50"/>
    </row>
    <row r="43" spans="1:10" ht="22.5" customHeight="1" x14ac:dyDescent="0.15">
      <c r="A43" s="662"/>
      <c r="B43" s="175" t="s">
        <v>62</v>
      </c>
      <c r="C43" s="448" t="str">
        <f>IF('入力シート（記入例）'!C70="","",'入力シート（記入例）'!C70)</f>
        <v>契約期間満了</v>
      </c>
      <c r="D43" s="449"/>
      <c r="E43" s="175" t="s">
        <v>22</v>
      </c>
      <c r="F43" s="186" t="str">
        <f>IF('入力シート（記入例）'!C68="","",'入力シート（記入例）'!C68)</f>
        <v>派遣</v>
      </c>
      <c r="G43" s="175" t="s">
        <v>61</v>
      </c>
      <c r="H43" s="10" t="str">
        <f>IF('入力シート（記入例）'!C69="","",'入力シート（記入例）'!C69)</f>
        <v>既退職</v>
      </c>
    </row>
    <row r="44" spans="1:10" ht="22.5" customHeight="1" x14ac:dyDescent="0.15">
      <c r="A44" s="662"/>
      <c r="B44" s="450" t="s">
        <v>64</v>
      </c>
      <c r="C44" s="451"/>
      <c r="D44" s="452"/>
      <c r="E44" s="17" t="str">
        <f>IF('入力シート（記入例）'!E71="","",'入力シート（記入例）'!E71)</f>
        <v>月給</v>
      </c>
      <c r="F44" s="4">
        <f>IF('入力シート（記入例）'!F71="","",'入力シート（記入例）'!F71)</f>
        <v>20</v>
      </c>
      <c r="G44" s="16" t="str">
        <f>IF(E44="月給","万円程度",IF(E44="時給","円程度",""))</f>
        <v>万円程度</v>
      </c>
      <c r="H44" s="12"/>
    </row>
    <row r="45" spans="1:10" ht="22.5" customHeight="1" x14ac:dyDescent="0.15">
      <c r="A45" s="662"/>
      <c r="B45" s="42" t="s">
        <v>117</v>
      </c>
      <c r="C45" s="304" t="s">
        <v>160</v>
      </c>
      <c r="D45" s="304"/>
      <c r="E45" s="304"/>
      <c r="F45" s="304"/>
      <c r="G45" s="304"/>
      <c r="H45" s="453"/>
    </row>
    <row r="46" spans="1:10" ht="22.5" customHeight="1" x14ac:dyDescent="0.15">
      <c r="A46" s="662"/>
      <c r="B46" s="414" t="s">
        <v>65</v>
      </c>
      <c r="C46" s="403" t="str">
        <f>IF('入力シート（記入例）'!C73="","",'入力シート（記入例）'!C73)</f>
        <v>営業事務
・営業アシスタント、見積書・請求書の作成等</v>
      </c>
      <c r="D46" s="404"/>
      <c r="E46" s="404"/>
      <c r="F46" s="404"/>
      <c r="G46" s="404"/>
      <c r="H46" s="444"/>
    </row>
    <row r="47" spans="1:10" ht="22.5" customHeight="1" x14ac:dyDescent="0.15">
      <c r="A47" s="662"/>
      <c r="B47" s="399"/>
      <c r="C47" s="406"/>
      <c r="D47" s="407"/>
      <c r="E47" s="407"/>
      <c r="F47" s="407"/>
      <c r="G47" s="407"/>
      <c r="H47" s="445"/>
    </row>
    <row r="48" spans="1:10" ht="22.5" customHeight="1" x14ac:dyDescent="0.15">
      <c r="A48" s="662"/>
      <c r="B48" s="136" t="s">
        <v>113</v>
      </c>
      <c r="C48" s="62">
        <f>IF('入力シート（記入例）'!C75="","",DATE('入力シート（記入例）'!C75,'入力シート（記入例）'!E75,'入力シート（記入例）'!G75))</f>
        <v>39173</v>
      </c>
      <c r="D48" s="54" t="s">
        <v>9</v>
      </c>
      <c r="E48" s="61">
        <f>IF('入力シート（記入例）'!C77="","",DATE('入力シート（記入例）'!C77,'入力シート（記入例）'!E77,'入力シート（記入例）'!G77))</f>
        <v>40451</v>
      </c>
      <c r="F48" s="446" t="str">
        <f>IF('入力シート（記入例）'!D78="","","（約"&amp;'入力シート（記入例）'!D78&amp;"）")</f>
        <v>（約3年6ヶ月）</v>
      </c>
      <c r="G48" s="447"/>
      <c r="H48" s="12"/>
    </row>
    <row r="49" spans="1:8" ht="22.5" customHeight="1" x14ac:dyDescent="0.15">
      <c r="A49" s="662"/>
      <c r="B49" s="175" t="s">
        <v>62</v>
      </c>
      <c r="C49" s="448" t="str">
        <f>IF('入力シート（記入例）'!C80="","",'入力シート（記入例）'!C80)</f>
        <v>自己都合</v>
      </c>
      <c r="D49" s="449"/>
      <c r="E49" s="175" t="s">
        <v>22</v>
      </c>
      <c r="F49" s="186" t="str">
        <f>IF('入力シート（記入例）'!C79="","",'入力シート（記入例）'!C79)</f>
        <v>正社員</v>
      </c>
      <c r="G49" s="458"/>
      <c r="H49" s="459"/>
    </row>
    <row r="50" spans="1:8" ht="22.5" customHeight="1" x14ac:dyDescent="0.15">
      <c r="A50" s="662"/>
      <c r="B50" s="42" t="s">
        <v>118</v>
      </c>
      <c r="C50" s="304" t="s">
        <v>161</v>
      </c>
      <c r="D50" s="304"/>
      <c r="E50" s="304"/>
      <c r="F50" s="304"/>
      <c r="G50" s="304"/>
      <c r="H50" s="453"/>
    </row>
    <row r="51" spans="1:8" ht="22.5" customHeight="1" x14ac:dyDescent="0.15">
      <c r="A51" s="662"/>
      <c r="B51" s="414" t="s">
        <v>65</v>
      </c>
      <c r="C51" s="403" t="str">
        <f>IF('入力シート（記入例）'!C82="","",'入力シート（記入例）'!C82)</f>
        <v/>
      </c>
      <c r="D51" s="404"/>
      <c r="E51" s="404"/>
      <c r="F51" s="404"/>
      <c r="G51" s="404"/>
      <c r="H51" s="444"/>
    </row>
    <row r="52" spans="1:8" ht="22.5" customHeight="1" x14ac:dyDescent="0.15">
      <c r="A52" s="662"/>
      <c r="B52" s="399"/>
      <c r="C52" s="406"/>
      <c r="D52" s="407"/>
      <c r="E52" s="407"/>
      <c r="F52" s="407"/>
      <c r="G52" s="407"/>
      <c r="H52" s="445"/>
    </row>
    <row r="53" spans="1:8" ht="22.5" customHeight="1" x14ac:dyDescent="0.15">
      <c r="A53" s="662"/>
      <c r="B53" s="136" t="s">
        <v>113</v>
      </c>
      <c r="C53" s="62" t="str">
        <f>IF('入力シート（記入例）'!C84="","",DATE('入力シート（記入例）'!C84,'入力シート（記入例）'!E84,'入力シート（記入例）'!G84))</f>
        <v/>
      </c>
      <c r="D53" s="54" t="s">
        <v>9</v>
      </c>
      <c r="E53" s="61" t="str">
        <f>IF('入力シート（記入例）'!C86="","",DATE('入力シート（記入例）'!C86,'入力シート（記入例）'!E86,'入力シート（記入例）'!G86))</f>
        <v/>
      </c>
      <c r="F53" s="446" t="str">
        <f>IF('入力シート（記入例）'!D87="","","（約"&amp;'入力シート（記入例）'!D87&amp;"）")</f>
        <v/>
      </c>
      <c r="G53" s="447"/>
      <c r="H53" s="12"/>
    </row>
    <row r="54" spans="1:8" ht="22.5" customHeight="1" thickBot="1" x14ac:dyDescent="0.2">
      <c r="A54" s="663"/>
      <c r="B54" s="15" t="s">
        <v>62</v>
      </c>
      <c r="C54" s="454" t="str">
        <f>IF('入力シート（記入例）'!C89="","",'入力シート（記入例）'!C89)</f>
        <v/>
      </c>
      <c r="D54" s="455"/>
      <c r="E54" s="15" t="s">
        <v>22</v>
      </c>
      <c r="F54" s="58" t="str">
        <f>IF('入力シート（記入例）'!C88="","",'入力シート（記入例）'!C88)</f>
        <v/>
      </c>
      <c r="G54" s="456"/>
      <c r="H54" s="457"/>
    </row>
    <row r="55" spans="1:8" ht="22.5" customHeight="1" x14ac:dyDescent="0.15">
      <c r="A55" s="9"/>
    </row>
    <row r="56" spans="1:8" ht="22.5" customHeight="1" x14ac:dyDescent="0.15">
      <c r="A56" s="204"/>
      <c r="B56" s="205"/>
      <c r="C56" s="206"/>
      <c r="D56" s="206"/>
      <c r="E56" s="206"/>
      <c r="F56" s="206"/>
      <c r="G56" s="206"/>
      <c r="H56" s="207"/>
    </row>
    <row r="57" spans="1:8" ht="22.5" customHeight="1" x14ac:dyDescent="0.15">
      <c r="A57" s="196"/>
      <c r="B57" s="197"/>
      <c r="C57" s="198"/>
      <c r="D57" s="198"/>
      <c r="E57" s="198"/>
      <c r="F57" s="198"/>
      <c r="G57" s="198"/>
      <c r="H57" s="199"/>
    </row>
    <row r="58" spans="1:8" ht="22.5" customHeight="1" x14ac:dyDescent="0.15">
      <c r="A58" s="196"/>
      <c r="B58" s="197"/>
      <c r="C58" s="198"/>
      <c r="D58" s="198"/>
      <c r="E58" s="198"/>
      <c r="F58" s="198"/>
      <c r="G58" s="198"/>
      <c r="H58" s="199"/>
    </row>
    <row r="59" spans="1:8" ht="22.5" customHeight="1" x14ac:dyDescent="0.15">
      <c r="A59" s="196"/>
      <c r="B59" s="197"/>
      <c r="C59" s="198"/>
      <c r="D59" s="198"/>
      <c r="E59" s="198"/>
      <c r="F59" s="198"/>
      <c r="G59" s="198"/>
      <c r="H59" s="199"/>
    </row>
    <row r="60" spans="1:8" ht="22.5" customHeight="1" x14ac:dyDescent="0.15">
      <c r="A60" s="196"/>
      <c r="B60" s="197"/>
      <c r="C60" s="198"/>
      <c r="D60" s="198"/>
      <c r="E60" s="198"/>
      <c r="F60" s="198"/>
      <c r="G60" s="198"/>
      <c r="H60" s="199"/>
    </row>
    <row r="61" spans="1:8" ht="22.5" customHeight="1" x14ac:dyDescent="0.15">
      <c r="A61" s="196"/>
      <c r="B61" s="197"/>
      <c r="C61" s="198"/>
      <c r="D61" s="198"/>
      <c r="E61" s="198"/>
      <c r="F61" s="198"/>
      <c r="G61" s="198"/>
      <c r="H61" s="199"/>
    </row>
    <row r="62" spans="1:8" ht="22.5" customHeight="1" x14ac:dyDescent="0.15">
      <c r="A62" s="196"/>
      <c r="B62" s="197"/>
      <c r="C62" s="198"/>
      <c r="D62" s="198"/>
      <c r="E62" s="198"/>
      <c r="F62" s="198"/>
      <c r="G62" s="198"/>
      <c r="H62" s="199"/>
    </row>
    <row r="63" spans="1:8" ht="22.5" customHeight="1" x14ac:dyDescent="0.15">
      <c r="A63" s="196"/>
      <c r="B63" s="197"/>
      <c r="C63" s="198"/>
      <c r="D63" s="198"/>
      <c r="E63" s="198"/>
      <c r="F63" s="198"/>
      <c r="G63" s="198"/>
      <c r="H63" s="199"/>
    </row>
    <row r="64" spans="1:8" ht="22.5" customHeight="1" x14ac:dyDescent="0.15">
      <c r="A64" s="196"/>
      <c r="B64" s="197"/>
      <c r="C64" s="198"/>
      <c r="D64" s="198"/>
      <c r="E64" s="198"/>
      <c r="F64" s="198"/>
      <c r="G64" s="198"/>
      <c r="H64" s="199"/>
    </row>
    <row r="65" spans="1:8" ht="22.5" customHeight="1" x14ac:dyDescent="0.15">
      <c r="A65" s="196"/>
      <c r="B65" s="197"/>
      <c r="C65" s="198"/>
      <c r="D65" s="198"/>
      <c r="E65" s="198"/>
      <c r="F65" s="198"/>
      <c r="G65" s="198"/>
      <c r="H65" s="199"/>
    </row>
    <row r="66" spans="1:8" ht="22.5" customHeight="1" x14ac:dyDescent="0.15">
      <c r="A66" s="196"/>
      <c r="B66" s="197"/>
      <c r="C66" s="198"/>
      <c r="D66" s="198"/>
      <c r="E66" s="198"/>
      <c r="F66" s="198"/>
      <c r="G66" s="198"/>
      <c r="H66" s="199"/>
    </row>
    <row r="67" spans="1:8" ht="22.5" customHeight="1" x14ac:dyDescent="0.15">
      <c r="A67" s="196"/>
      <c r="B67" s="197"/>
      <c r="C67" s="198"/>
      <c r="D67" s="198"/>
      <c r="E67" s="198"/>
      <c r="F67" s="198"/>
      <c r="G67" s="198"/>
      <c r="H67" s="199"/>
    </row>
    <row r="68" spans="1:8" ht="22.5" customHeight="1" x14ac:dyDescent="0.15">
      <c r="A68" s="196"/>
      <c r="B68" s="197"/>
      <c r="C68" s="198"/>
      <c r="D68" s="198"/>
      <c r="E68" s="198"/>
      <c r="F68" s="198"/>
      <c r="G68" s="198"/>
      <c r="H68" s="199"/>
    </row>
    <row r="69" spans="1:8" ht="22.5" customHeight="1" x14ac:dyDescent="0.15">
      <c r="A69" s="196"/>
      <c r="B69" s="197"/>
      <c r="C69" s="198"/>
      <c r="D69" s="198"/>
      <c r="E69" s="198"/>
      <c r="F69" s="198"/>
      <c r="G69" s="198"/>
      <c r="H69" s="199"/>
    </row>
    <row r="70" spans="1:8" ht="22.5" customHeight="1" x14ac:dyDescent="0.15">
      <c r="A70" s="200"/>
      <c r="B70" s="201"/>
      <c r="C70" s="202"/>
      <c r="D70" s="202"/>
      <c r="E70" s="202"/>
      <c r="F70" s="202"/>
      <c r="G70" s="202"/>
      <c r="H70" s="203"/>
    </row>
  </sheetData>
  <sheetProtection sheet="1" objects="1" scenarios="1"/>
  <customSheetViews>
    <customSheetView guid="{B9E95168-84FB-43E7-A6A8-59A796CE8C29}" scale="85" showPageBreaks="1" printArea="1" view="pageBreakPreview" topLeftCell="A13">
      <selection activeCell="J47" sqref="J47"/>
      <pageMargins left="0.70866141732283472" right="0.70866141732283472" top="0.70866141732283472" bottom="0.70866141732283472" header="0.31496062992125984" footer="0.31496062992125984"/>
      <printOptions horizontalCentered="1"/>
      <pageSetup paperSize="9" orientation="portrait" r:id="rId1"/>
    </customSheetView>
  </customSheetViews>
  <mergeCells count="68">
    <mergeCell ref="C54:D54"/>
    <mergeCell ref="G54:H54"/>
    <mergeCell ref="B51:B52"/>
    <mergeCell ref="C51:H52"/>
    <mergeCell ref="A38:A54"/>
    <mergeCell ref="C38:H38"/>
    <mergeCell ref="C39:H39"/>
    <mergeCell ref="B40:B41"/>
    <mergeCell ref="C40:H41"/>
    <mergeCell ref="F42:G42"/>
    <mergeCell ref="C43:D43"/>
    <mergeCell ref="B44:D44"/>
    <mergeCell ref="C45:H45"/>
    <mergeCell ref="B46:B47"/>
    <mergeCell ref="C46:H47"/>
    <mergeCell ref="F48:G48"/>
    <mergeCell ref="C49:D49"/>
    <mergeCell ref="G49:H49"/>
    <mergeCell ref="C50:H50"/>
    <mergeCell ref="F53:G53"/>
    <mergeCell ref="A35:A36"/>
    <mergeCell ref="B35:B36"/>
    <mergeCell ref="C36:D36"/>
    <mergeCell ref="E36:F36"/>
    <mergeCell ref="A27:A30"/>
    <mergeCell ref="C27:H27"/>
    <mergeCell ref="C28:H28"/>
    <mergeCell ref="B29:B30"/>
    <mergeCell ref="C29:H30"/>
    <mergeCell ref="G31:H31"/>
    <mergeCell ref="A32:A33"/>
    <mergeCell ref="D32:E32"/>
    <mergeCell ref="G32:H32"/>
    <mergeCell ref="G34:H34"/>
    <mergeCell ref="D34:E34"/>
    <mergeCell ref="A19:A23"/>
    <mergeCell ref="B16:C16"/>
    <mergeCell ref="F16:H16"/>
    <mergeCell ref="A17:A18"/>
    <mergeCell ref="D17:D18"/>
    <mergeCell ref="E17:H17"/>
    <mergeCell ref="E18:H18"/>
    <mergeCell ref="B19:H19"/>
    <mergeCell ref="B20:H20"/>
    <mergeCell ref="B21:H21"/>
    <mergeCell ref="B22:H22"/>
    <mergeCell ref="C23:H23"/>
    <mergeCell ref="A15:B15"/>
    <mergeCell ref="C8:E8"/>
    <mergeCell ref="G7:H7"/>
    <mergeCell ref="C9:G9"/>
    <mergeCell ref="B11:C11"/>
    <mergeCell ref="F11:G11"/>
    <mergeCell ref="F8:H8"/>
    <mergeCell ref="D15:H15"/>
    <mergeCell ref="D14:H14"/>
    <mergeCell ref="A8:A10"/>
    <mergeCell ref="B12:C12"/>
    <mergeCell ref="F12:G12"/>
    <mergeCell ref="G13:H13"/>
    <mergeCell ref="A14:B14"/>
    <mergeCell ref="F1:H1"/>
    <mergeCell ref="A3:H3"/>
    <mergeCell ref="F4:H4"/>
    <mergeCell ref="A6:A7"/>
    <mergeCell ref="C6:E6"/>
    <mergeCell ref="G6:H6"/>
    <mergeCell ref="C7:E7"/>
  </mergeCells>
  <phoneticPr fontId="1"/>
  <dataValidations count="1">
    <dataValidation imeMode="fullKatakana" allowBlank="1" showInputMessage="1" showErrorMessage="1" sqref="G6"/>
  </dataValidations>
  <printOptions horizontalCentered="1"/>
  <pageMargins left="0.70866141732283472" right="0.70866141732283472" top="0.70866141732283472" bottom="0.70866141732283472"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求職申込書印刷シート</vt:lpstr>
      <vt:lpstr>入力シート（記入例）</vt:lpstr>
      <vt:lpstr>求職申込書印刷シート（記入例）※入力できません</vt:lpstr>
      <vt:lpstr>求職申込書印刷シート!Print_Area</vt:lpstr>
      <vt:lpstr>'求職申込書印刷シート（記入例）※入力できません'!Print_Area</vt:lpstr>
      <vt:lpstr>求職申込書印刷シート!Print_Titles</vt:lpstr>
      <vt:lpstr>'求職申込書印刷シート（記入例）※入力できません'!Print_Titles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setup</cp:lastModifiedBy>
  <cp:lastPrinted>2022-07-05T05:57:04Z</cp:lastPrinted>
  <dcterms:created xsi:type="dcterms:W3CDTF">2017-05-15T04:48:20Z</dcterms:created>
  <dcterms:modified xsi:type="dcterms:W3CDTF">2022-07-05T06:52:28Z</dcterms:modified>
</cp:coreProperties>
</file>