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95" windowWidth="14700" windowHeight="6990" tabRatio="619" activeTab="5"/>
  </bookViews>
  <sheets>
    <sheet name="h27doutai(kannaibetsu)" sheetId="141" r:id="rId1"/>
    <sheet name="H27doutai" sheetId="140" r:id="rId2"/>
    <sheet name="h28.1" sheetId="139" r:id="rId3"/>
    <sheet name="h27.12" sheetId="138" r:id="rId4"/>
    <sheet name="h27.11" sheetId="137" r:id="rId5"/>
    <sheet name="h27.10" sheetId="136" r:id="rId6"/>
    <sheet name="h27.9" sheetId="135" r:id="rId7"/>
    <sheet name="h27.8" sheetId="134" r:id="rId8"/>
    <sheet name="h27.7" sheetId="133" r:id="rId9"/>
    <sheet name="h27.6" sheetId="132" r:id="rId10"/>
    <sheet name="h27.5" sheetId="131" r:id="rId11"/>
    <sheet name="h27.4" sheetId="130" r:id="rId12"/>
    <sheet name="h27.3" sheetId="129" r:id="rId13"/>
    <sheet name="h27.2" sheetId="128" r:id="rId14"/>
    <sheet name="h27.1" sheetId="127" r:id="rId15"/>
    <sheet name="h26.12" sheetId="126" r:id="rId16"/>
  </sheets>
  <calcPr calcId="145621" calcMode="manual"/>
</workbook>
</file>

<file path=xl/calcChain.xml><?xml version="1.0" encoding="utf-8"?>
<calcChain xmlns="http://schemas.openxmlformats.org/spreadsheetml/2006/main">
  <c r="U10" i="141" l="1"/>
  <c r="U12" i="141"/>
  <c r="S7" i="141"/>
  <c r="S6" i="141"/>
  <c r="P7" i="141"/>
  <c r="Q7" i="141"/>
  <c r="P8" i="141"/>
  <c r="Q8" i="141"/>
  <c r="P9" i="141"/>
  <c r="Q9" i="141"/>
  <c r="P10" i="141"/>
  <c r="Q10" i="141"/>
  <c r="P11" i="141"/>
  <c r="Q11" i="141"/>
  <c r="P12" i="141"/>
  <c r="Q12" i="141"/>
  <c r="Q6" i="141"/>
  <c r="P6" i="141"/>
  <c r="L7" i="141"/>
  <c r="M7" i="141"/>
  <c r="L8" i="141"/>
  <c r="M8" i="141"/>
  <c r="L9" i="141"/>
  <c r="M9" i="141"/>
  <c r="L10" i="141"/>
  <c r="M10" i="141"/>
  <c r="L11" i="141"/>
  <c r="M11" i="141"/>
  <c r="L12" i="141"/>
  <c r="M12" i="141"/>
  <c r="K6" i="141"/>
  <c r="L6" i="141"/>
  <c r="M6" i="141"/>
  <c r="I7" i="141"/>
  <c r="J7" i="141"/>
  <c r="I8" i="141"/>
  <c r="J8" i="141"/>
  <c r="I9" i="141"/>
  <c r="J9" i="141"/>
  <c r="I10" i="141"/>
  <c r="J10" i="141"/>
  <c r="I11" i="141"/>
  <c r="J11" i="141"/>
  <c r="I12" i="141"/>
  <c r="J12" i="141"/>
  <c r="J6" i="141"/>
  <c r="I6" i="141"/>
  <c r="C6" i="141"/>
  <c r="D6" i="141" s="1"/>
  <c r="E6" i="141"/>
  <c r="G6" i="141" s="1"/>
  <c r="F6" i="141"/>
  <c r="G12" i="141"/>
  <c r="G7" i="141"/>
  <c r="G8" i="141"/>
  <c r="G9" i="141"/>
  <c r="G10" i="141"/>
  <c r="G11" i="141"/>
  <c r="E7" i="141"/>
  <c r="F7" i="141"/>
  <c r="E8" i="141"/>
  <c r="F8" i="141"/>
  <c r="E9" i="141"/>
  <c r="F9" i="141"/>
  <c r="E10" i="141"/>
  <c r="F10" i="141"/>
  <c r="E11" i="141"/>
  <c r="F11" i="141"/>
  <c r="E12" i="141"/>
  <c r="F12" i="141"/>
  <c r="B7" i="141"/>
  <c r="C7" i="141"/>
  <c r="B8" i="141"/>
  <c r="C8" i="141"/>
  <c r="B9" i="141"/>
  <c r="C9" i="141"/>
  <c r="B10" i="141"/>
  <c r="C10" i="141"/>
  <c r="B11" i="141"/>
  <c r="C11" i="141"/>
  <c r="B12" i="141"/>
  <c r="C12" i="141"/>
  <c r="B6" i="141"/>
  <c r="M17" i="140" l="1"/>
  <c r="L17" i="140"/>
  <c r="J17" i="140"/>
  <c r="I17" i="140"/>
  <c r="F17" i="140"/>
  <c r="E17" i="140"/>
  <c r="C17" i="140"/>
  <c r="B17" i="140"/>
  <c r="M16" i="140"/>
  <c r="L16" i="140"/>
  <c r="J16" i="140"/>
  <c r="K16" i="140" s="1"/>
  <c r="O16" i="140" s="1"/>
  <c r="I16" i="140"/>
  <c r="F16" i="140"/>
  <c r="E16" i="140"/>
  <c r="C16" i="140"/>
  <c r="D16" i="140" s="1"/>
  <c r="B16" i="140"/>
  <c r="M15" i="140"/>
  <c r="L15" i="140"/>
  <c r="J15" i="140"/>
  <c r="K15" i="140" s="1"/>
  <c r="O15" i="140" s="1"/>
  <c r="I15" i="140"/>
  <c r="F15" i="140"/>
  <c r="E15" i="140"/>
  <c r="C15" i="140"/>
  <c r="D15" i="140" s="1"/>
  <c r="B15" i="140"/>
  <c r="M14" i="140"/>
  <c r="L14" i="140"/>
  <c r="J14" i="140"/>
  <c r="K14" i="140" s="1"/>
  <c r="O14" i="140" s="1"/>
  <c r="I14" i="140"/>
  <c r="F14" i="140"/>
  <c r="E14" i="140"/>
  <c r="C14" i="140"/>
  <c r="D14" i="140" s="1"/>
  <c r="B14" i="140"/>
  <c r="M13" i="140"/>
  <c r="L13" i="140"/>
  <c r="J13" i="140"/>
  <c r="I13" i="140"/>
  <c r="F13" i="140"/>
  <c r="E13" i="140"/>
  <c r="C13" i="140"/>
  <c r="B13" i="140"/>
  <c r="M12" i="140"/>
  <c r="L12" i="140"/>
  <c r="J12" i="140"/>
  <c r="K12" i="140" s="1"/>
  <c r="O12" i="140" s="1"/>
  <c r="I12" i="140"/>
  <c r="F12" i="140"/>
  <c r="E12" i="140"/>
  <c r="C12" i="140"/>
  <c r="D12" i="140" s="1"/>
  <c r="B12" i="140"/>
  <c r="M11" i="140"/>
  <c r="L11" i="140"/>
  <c r="N11" i="140" s="1"/>
  <c r="J11" i="140"/>
  <c r="I11" i="140"/>
  <c r="F11" i="140"/>
  <c r="E11" i="140"/>
  <c r="G11" i="140" s="1"/>
  <c r="C11" i="140"/>
  <c r="B11" i="140"/>
  <c r="M10" i="140"/>
  <c r="L10" i="140"/>
  <c r="J10" i="140"/>
  <c r="I10" i="140"/>
  <c r="F10" i="140"/>
  <c r="E10" i="140"/>
  <c r="C10" i="140"/>
  <c r="B10" i="140"/>
  <c r="M9" i="140"/>
  <c r="L9" i="140"/>
  <c r="J9" i="140"/>
  <c r="K9" i="140" s="1"/>
  <c r="O9" i="140" s="1"/>
  <c r="I9" i="140"/>
  <c r="F9" i="140"/>
  <c r="E9" i="140"/>
  <c r="C9" i="140"/>
  <c r="D9" i="140" s="1"/>
  <c r="B9" i="140"/>
  <c r="M8" i="140"/>
  <c r="L8" i="140"/>
  <c r="J8" i="140"/>
  <c r="K8" i="140" s="1"/>
  <c r="O8" i="140" s="1"/>
  <c r="I8" i="140"/>
  <c r="F8" i="140"/>
  <c r="E8" i="140"/>
  <c r="C8" i="140"/>
  <c r="D8" i="140" s="1"/>
  <c r="B8" i="140"/>
  <c r="M7" i="140"/>
  <c r="L7" i="140"/>
  <c r="J7" i="140"/>
  <c r="K7" i="140" s="1"/>
  <c r="O7" i="140" s="1"/>
  <c r="I7" i="140"/>
  <c r="F7" i="140"/>
  <c r="E7" i="140"/>
  <c r="C7" i="140"/>
  <c r="D7" i="140" s="1"/>
  <c r="B7" i="140"/>
  <c r="M6" i="140"/>
  <c r="L6" i="140"/>
  <c r="J6" i="140"/>
  <c r="J18" i="140" s="1"/>
  <c r="I6" i="140"/>
  <c r="F6" i="140"/>
  <c r="E6" i="140"/>
  <c r="C6" i="140"/>
  <c r="B6" i="140"/>
  <c r="R12" i="141"/>
  <c r="N12" i="141"/>
  <c r="K12" i="141"/>
  <c r="T12" i="141"/>
  <c r="S12" i="141"/>
  <c r="R11" i="141"/>
  <c r="N11" i="141"/>
  <c r="K11" i="141"/>
  <c r="T11" i="141"/>
  <c r="S11" i="141"/>
  <c r="R10" i="141"/>
  <c r="N10" i="141"/>
  <c r="K10" i="141"/>
  <c r="T10" i="141"/>
  <c r="S10" i="141"/>
  <c r="R9" i="141"/>
  <c r="N9" i="141"/>
  <c r="K9" i="141"/>
  <c r="T9" i="141"/>
  <c r="S9" i="141"/>
  <c r="R8" i="141"/>
  <c r="N8" i="141"/>
  <c r="K8" i="141"/>
  <c r="T8" i="141"/>
  <c r="S8" i="141"/>
  <c r="R7" i="141"/>
  <c r="N7" i="141"/>
  <c r="K7" i="141"/>
  <c r="T7" i="141"/>
  <c r="Q13" i="141"/>
  <c r="P13" i="141"/>
  <c r="M13" i="141"/>
  <c r="L13" i="141"/>
  <c r="J13" i="141"/>
  <c r="I13" i="141"/>
  <c r="F13" i="141"/>
  <c r="E13" i="141"/>
  <c r="C13" i="141"/>
  <c r="T13" i="141" s="1"/>
  <c r="N17" i="140"/>
  <c r="K17" i="140"/>
  <c r="G17" i="140"/>
  <c r="D17" i="140"/>
  <c r="N16" i="140"/>
  <c r="G16" i="140"/>
  <c r="N15" i="140"/>
  <c r="G15" i="140"/>
  <c r="N14" i="140"/>
  <c r="G14" i="140"/>
  <c r="N13" i="140"/>
  <c r="K13" i="140"/>
  <c r="G13" i="140"/>
  <c r="D13" i="140"/>
  <c r="N12" i="140"/>
  <c r="G12" i="140"/>
  <c r="K11" i="140"/>
  <c r="D11" i="140"/>
  <c r="N10" i="140"/>
  <c r="K10" i="140"/>
  <c r="O10" i="140" s="1"/>
  <c r="G10" i="140"/>
  <c r="D10" i="140"/>
  <c r="N9" i="140"/>
  <c r="G9" i="140"/>
  <c r="N8" i="140"/>
  <c r="G8" i="140"/>
  <c r="N7" i="140"/>
  <c r="G7" i="140"/>
  <c r="B18" i="140"/>
  <c r="O8" i="141" l="1"/>
  <c r="O10" i="141"/>
  <c r="O12" i="141"/>
  <c r="O7" i="141"/>
  <c r="O9" i="141"/>
  <c r="O11" i="141"/>
  <c r="O17" i="140"/>
  <c r="O13" i="140"/>
  <c r="O11" i="140"/>
  <c r="L18" i="140"/>
  <c r="F18" i="140"/>
  <c r="P7" i="140"/>
  <c r="H7" i="140"/>
  <c r="P8" i="140"/>
  <c r="H8" i="140"/>
  <c r="N6" i="140"/>
  <c r="N18" i="140" s="1"/>
  <c r="C18" i="140"/>
  <c r="E18" i="140"/>
  <c r="G6" i="140"/>
  <c r="G18" i="140" s="1"/>
  <c r="I18" i="140"/>
  <c r="K6" i="140"/>
  <c r="M18" i="140"/>
  <c r="P9" i="140"/>
  <c r="H9" i="140"/>
  <c r="P10" i="140"/>
  <c r="H10" i="140"/>
  <c r="P11" i="140"/>
  <c r="H11" i="140"/>
  <c r="P12" i="140"/>
  <c r="H12" i="140"/>
  <c r="P13" i="140"/>
  <c r="H13" i="140"/>
  <c r="P14" i="140"/>
  <c r="H14" i="140"/>
  <c r="P15" i="140"/>
  <c r="H15" i="140"/>
  <c r="P16" i="140"/>
  <c r="H16" i="140"/>
  <c r="P17" i="140"/>
  <c r="H17" i="140"/>
  <c r="U7" i="141"/>
  <c r="U8" i="141"/>
  <c r="U9" i="141"/>
  <c r="U11" i="141"/>
  <c r="D6" i="140"/>
  <c r="N6" i="141"/>
  <c r="N13" i="141" s="1"/>
  <c r="R6" i="141"/>
  <c r="R13" i="141" s="1"/>
  <c r="T6" i="141"/>
  <c r="U6" i="141" s="1"/>
  <c r="D7" i="141"/>
  <c r="H7" i="141" s="1"/>
  <c r="D8" i="141"/>
  <c r="H8" i="141" s="1"/>
  <c r="D9" i="141"/>
  <c r="H9" i="141" s="1"/>
  <c r="D10" i="141"/>
  <c r="H10" i="141" s="1"/>
  <c r="D11" i="141"/>
  <c r="H11" i="141" s="1"/>
  <c r="D12" i="141"/>
  <c r="H12" i="141" s="1"/>
  <c r="B13" i="141"/>
  <c r="S13" i="141" s="1"/>
  <c r="U13" i="141" s="1"/>
  <c r="G13" i="141"/>
  <c r="K13" i="141" l="1"/>
  <c r="O13" i="141" s="1"/>
  <c r="O6" i="141"/>
  <c r="D13" i="141"/>
  <c r="H13" i="141" s="1"/>
  <c r="H6" i="141"/>
  <c r="K18" i="140"/>
  <c r="O6" i="140"/>
  <c r="O18" i="140" s="1"/>
  <c r="D18" i="140"/>
  <c r="P6" i="140"/>
  <c r="P18" i="140" s="1"/>
  <c r="H6" i="140"/>
  <c r="H18" i="140" s="1"/>
  <c r="S14" i="139" l="1"/>
  <c r="R14" i="139"/>
  <c r="P14" i="139"/>
  <c r="O14" i="139"/>
  <c r="M14" i="139"/>
  <c r="L14" i="139"/>
  <c r="J14" i="139"/>
  <c r="I14" i="139"/>
  <c r="G14" i="139"/>
  <c r="F14" i="139"/>
  <c r="H14" i="139" s="1"/>
  <c r="D15" i="139"/>
  <c r="C15" i="139"/>
  <c r="B15" i="139"/>
  <c r="T13" i="139"/>
  <c r="Q13" i="139"/>
  <c r="N13" i="139"/>
  <c r="K13" i="139"/>
  <c r="H13" i="139"/>
  <c r="U13" i="139" s="1"/>
  <c r="E13" i="139"/>
  <c r="T12" i="139"/>
  <c r="Q12" i="139"/>
  <c r="N12" i="139"/>
  <c r="K12" i="139"/>
  <c r="H12" i="139"/>
  <c r="U12" i="139" s="1"/>
  <c r="E12" i="139"/>
  <c r="T11" i="139"/>
  <c r="Q11" i="139"/>
  <c r="N11" i="139"/>
  <c r="K11" i="139"/>
  <c r="H11" i="139"/>
  <c r="U11" i="139" s="1"/>
  <c r="E11" i="139"/>
  <c r="T10" i="139"/>
  <c r="Q10" i="139"/>
  <c r="N10" i="139"/>
  <c r="K10" i="139"/>
  <c r="H10" i="139"/>
  <c r="U10" i="139" s="1"/>
  <c r="E10" i="139"/>
  <c r="T9" i="139"/>
  <c r="Q9" i="139"/>
  <c r="N9" i="139"/>
  <c r="K9" i="139"/>
  <c r="H9" i="139"/>
  <c r="U9" i="139" s="1"/>
  <c r="E9" i="139"/>
  <c r="T8" i="139"/>
  <c r="Q8" i="139"/>
  <c r="N8" i="139"/>
  <c r="K8" i="139"/>
  <c r="H8" i="139"/>
  <c r="U8" i="139" s="1"/>
  <c r="E8" i="139"/>
  <c r="T7" i="139"/>
  <c r="T14" i="139" s="1"/>
  <c r="Q7" i="139"/>
  <c r="Q14" i="139" s="1"/>
  <c r="N7" i="139"/>
  <c r="N14" i="139" s="1"/>
  <c r="L15" i="139" s="1"/>
  <c r="K7" i="139"/>
  <c r="K14" i="139" s="1"/>
  <c r="H7" i="139"/>
  <c r="U7" i="139" s="1"/>
  <c r="U14" i="139" s="1"/>
  <c r="E7" i="139"/>
  <c r="E15" i="139" l="1"/>
  <c r="F15" i="139"/>
  <c r="T14" i="138" l="1"/>
  <c r="S14" i="138"/>
  <c r="R14" i="138"/>
  <c r="P14" i="138"/>
  <c r="O14" i="138"/>
  <c r="M14" i="138"/>
  <c r="L14" i="138"/>
  <c r="J14" i="138"/>
  <c r="I14" i="138"/>
  <c r="G14" i="138"/>
  <c r="F14" i="138"/>
  <c r="D15" i="138"/>
  <c r="C15" i="138"/>
  <c r="B15" i="138"/>
  <c r="T13" i="138"/>
  <c r="Q13" i="138"/>
  <c r="N13" i="138"/>
  <c r="K13" i="138"/>
  <c r="H13" i="138"/>
  <c r="E13" i="138"/>
  <c r="T12" i="138"/>
  <c r="Q12" i="138"/>
  <c r="N12" i="138"/>
  <c r="K12" i="138"/>
  <c r="H12" i="138"/>
  <c r="E12" i="138"/>
  <c r="T11" i="138"/>
  <c r="Q11" i="138"/>
  <c r="N11" i="138"/>
  <c r="K11" i="138"/>
  <c r="H11" i="138"/>
  <c r="E11" i="138"/>
  <c r="T10" i="138"/>
  <c r="Q10" i="138"/>
  <c r="N10" i="138"/>
  <c r="K10" i="138"/>
  <c r="H10" i="138"/>
  <c r="E10" i="138"/>
  <c r="T9" i="138"/>
  <c r="Q9" i="138"/>
  <c r="N9" i="138"/>
  <c r="K9" i="138"/>
  <c r="H9" i="138"/>
  <c r="E9" i="138"/>
  <c r="T8" i="138"/>
  <c r="Q8" i="138"/>
  <c r="N8" i="138"/>
  <c r="K8" i="138"/>
  <c r="H8" i="138"/>
  <c r="E8" i="138"/>
  <c r="T7" i="138"/>
  <c r="Q7" i="138"/>
  <c r="Q14" i="138" s="1"/>
  <c r="N7" i="138"/>
  <c r="N14" i="138" s="1"/>
  <c r="K7" i="138"/>
  <c r="K14" i="138" s="1"/>
  <c r="H7" i="138"/>
  <c r="E7" i="138"/>
  <c r="U7" i="138" l="1"/>
  <c r="U8" i="138"/>
  <c r="U9" i="138"/>
  <c r="U10" i="138"/>
  <c r="U11" i="138"/>
  <c r="U12" i="138"/>
  <c r="U13" i="138"/>
  <c r="H14" i="138"/>
  <c r="F15" i="138" s="1"/>
  <c r="L15" i="138"/>
  <c r="E15" i="138"/>
  <c r="K11" i="137"/>
  <c r="T8" i="137"/>
  <c r="E7" i="137"/>
  <c r="T13" i="137"/>
  <c r="T11" i="137"/>
  <c r="T12" i="137"/>
  <c r="T7" i="137"/>
  <c r="T10" i="137"/>
  <c r="C15" i="137"/>
  <c r="S14" i="137"/>
  <c r="R14" i="137"/>
  <c r="P14" i="137"/>
  <c r="O14" i="137"/>
  <c r="M14" i="137"/>
  <c r="L14" i="137"/>
  <c r="J14" i="137"/>
  <c r="I14" i="137"/>
  <c r="G14" i="137"/>
  <c r="F14" i="137"/>
  <c r="B15" i="137"/>
  <c r="Q13" i="137"/>
  <c r="N13" i="137"/>
  <c r="K13" i="137"/>
  <c r="H13" i="137"/>
  <c r="E13" i="137"/>
  <c r="Q12" i="137"/>
  <c r="N12" i="137"/>
  <c r="K12" i="137"/>
  <c r="H12" i="137"/>
  <c r="E12" i="137"/>
  <c r="Q11" i="137"/>
  <c r="N11" i="137"/>
  <c r="H11" i="137"/>
  <c r="E11" i="137"/>
  <c r="Q10" i="137"/>
  <c r="N10" i="137"/>
  <c r="K10" i="137"/>
  <c r="H10" i="137"/>
  <c r="E10" i="137"/>
  <c r="T9" i="137"/>
  <c r="Q9" i="137"/>
  <c r="N9" i="137"/>
  <c r="K9" i="137"/>
  <c r="H9" i="137"/>
  <c r="E9" i="137"/>
  <c r="Q8" i="137"/>
  <c r="N8" i="137"/>
  <c r="K8" i="137"/>
  <c r="H8" i="137"/>
  <c r="E8" i="137"/>
  <c r="Q7" i="137"/>
  <c r="N7" i="137"/>
  <c r="K7" i="137"/>
  <c r="H7" i="137"/>
  <c r="U7" i="137" s="1"/>
  <c r="U14" i="138" l="1"/>
  <c r="U12" i="137"/>
  <c r="H14" i="137"/>
  <c r="U13" i="137"/>
  <c r="T14" i="137"/>
  <c r="Q14" i="137"/>
  <c r="N14" i="137"/>
  <c r="K14" i="137"/>
  <c r="U8" i="137"/>
  <c r="U9" i="137"/>
  <c r="U10" i="137"/>
  <c r="U11" i="137"/>
  <c r="D15" i="137"/>
  <c r="E15" i="137" s="1"/>
  <c r="U7" i="136"/>
  <c r="U14" i="136" s="1"/>
  <c r="F15" i="137" l="1"/>
  <c r="L15" i="137"/>
  <c r="U14" i="137"/>
  <c r="S14" i="136"/>
  <c r="R14" i="136"/>
  <c r="U13" i="136"/>
  <c r="U12" i="136"/>
  <c r="U11" i="136"/>
  <c r="M14" i="136"/>
  <c r="L14" i="136"/>
  <c r="N13" i="136"/>
  <c r="P14" i="136"/>
  <c r="O14" i="136"/>
  <c r="Q13" i="136"/>
  <c r="Q12" i="136"/>
  <c r="Q11" i="136"/>
  <c r="Q10" i="136"/>
  <c r="Q9" i="136"/>
  <c r="Q8" i="136"/>
  <c r="Q14" i="136" s="1"/>
  <c r="Q7" i="136"/>
  <c r="N12" i="136"/>
  <c r="N11" i="136"/>
  <c r="N10" i="136"/>
  <c r="N9" i="136"/>
  <c r="N8" i="136"/>
  <c r="N7" i="136"/>
  <c r="J14" i="136"/>
  <c r="I14" i="136"/>
  <c r="K13" i="136"/>
  <c r="K12" i="136"/>
  <c r="K11" i="136"/>
  <c r="K10" i="136"/>
  <c r="K9" i="136"/>
  <c r="K8" i="136"/>
  <c r="K7" i="136"/>
  <c r="K14" i="136" s="1"/>
  <c r="H13" i="136"/>
  <c r="H12" i="136"/>
  <c r="H11" i="136"/>
  <c r="H10" i="136"/>
  <c r="H9" i="136"/>
  <c r="H8" i="136"/>
  <c r="H7" i="136"/>
  <c r="G14" i="136"/>
  <c r="F14" i="136"/>
  <c r="H14" i="136" s="1"/>
  <c r="F15" i="136" s="1"/>
  <c r="E13" i="136"/>
  <c r="E12" i="136"/>
  <c r="E11" i="136"/>
  <c r="E10" i="136"/>
  <c r="E9" i="136"/>
  <c r="E8" i="136"/>
  <c r="E7" i="136"/>
  <c r="T12" i="136"/>
  <c r="T10" i="136"/>
  <c r="U10" i="136" s="1"/>
  <c r="T9" i="136"/>
  <c r="U9" i="136" s="1"/>
  <c r="T8" i="136"/>
  <c r="U8" i="136" s="1"/>
  <c r="T14" i="136" l="1"/>
  <c r="N14" i="136"/>
  <c r="L15" i="136" s="1"/>
  <c r="S14" i="135"/>
  <c r="R14" i="135"/>
  <c r="T13" i="135"/>
  <c r="T12" i="135"/>
  <c r="T11" i="135"/>
  <c r="T10" i="135"/>
  <c r="T9" i="135"/>
  <c r="T8" i="135"/>
  <c r="T7" i="135"/>
  <c r="T14" i="135" s="1"/>
  <c r="P14" i="135"/>
  <c r="O14" i="135"/>
  <c r="Q13" i="135"/>
  <c r="Q12" i="135"/>
  <c r="Q11" i="135"/>
  <c r="Q10" i="135"/>
  <c r="Q9" i="135"/>
  <c r="Q8" i="135"/>
  <c r="Q14" i="135" s="1"/>
  <c r="Q7" i="135"/>
  <c r="M14" i="135"/>
  <c r="L14" i="135"/>
  <c r="N13" i="135"/>
  <c r="N12" i="135"/>
  <c r="N11" i="135"/>
  <c r="N10" i="135"/>
  <c r="N9" i="135"/>
  <c r="N8" i="135"/>
  <c r="N14" i="135" s="1"/>
  <c r="N7" i="135"/>
  <c r="J14" i="135"/>
  <c r="I14" i="135"/>
  <c r="K13" i="135"/>
  <c r="K12" i="135"/>
  <c r="U12" i="135" s="1"/>
  <c r="K11" i="135"/>
  <c r="K10" i="135"/>
  <c r="K9" i="135"/>
  <c r="K8" i="135"/>
  <c r="K7" i="135"/>
  <c r="K14" i="135" s="1"/>
  <c r="G14" i="135"/>
  <c r="F14" i="135"/>
  <c r="H14" i="135" s="1"/>
  <c r="F15" i="135" s="1"/>
  <c r="H13" i="135"/>
  <c r="U13" i="135" s="1"/>
  <c r="H11" i="135"/>
  <c r="U11" i="135" s="1"/>
  <c r="H10" i="135"/>
  <c r="U10" i="135" s="1"/>
  <c r="H9" i="135"/>
  <c r="U9" i="135" s="1"/>
  <c r="H8" i="135"/>
  <c r="U8" i="135" s="1"/>
  <c r="H7" i="135"/>
  <c r="U7" i="135" s="1"/>
  <c r="E14" i="135"/>
  <c r="E13" i="135"/>
  <c r="E12" i="135"/>
  <c r="E11" i="135"/>
  <c r="E10" i="135"/>
  <c r="E9" i="135"/>
  <c r="E8" i="135"/>
  <c r="E7" i="135"/>
  <c r="D15" i="135"/>
  <c r="D14" i="135"/>
  <c r="C15" i="135"/>
  <c r="E15" i="135" s="1"/>
  <c r="C14" i="135"/>
  <c r="B15" i="135"/>
  <c r="B14" i="135"/>
  <c r="H12" i="135"/>
  <c r="U14" i="135" l="1"/>
  <c r="L15" i="135"/>
  <c r="U14" i="134"/>
  <c r="S14" i="134" l="1"/>
  <c r="R14" i="134"/>
  <c r="P14" i="134"/>
  <c r="O14" i="134"/>
  <c r="M14" i="134"/>
  <c r="L14" i="134"/>
  <c r="J14" i="134"/>
  <c r="I14" i="134"/>
  <c r="G14" i="134"/>
  <c r="F14" i="134"/>
  <c r="D14" i="134"/>
  <c r="D15" i="134" s="1"/>
  <c r="C14" i="134"/>
  <c r="C15" i="134" s="1"/>
  <c r="B14" i="134"/>
  <c r="B15" i="134" s="1"/>
  <c r="T13" i="134"/>
  <c r="Q13" i="134"/>
  <c r="N13" i="134"/>
  <c r="K13" i="134"/>
  <c r="H13" i="134"/>
  <c r="E13" i="134"/>
  <c r="T12" i="134"/>
  <c r="Q12" i="134"/>
  <c r="N12" i="134"/>
  <c r="K12" i="134"/>
  <c r="H12" i="134"/>
  <c r="E12" i="134"/>
  <c r="T11" i="134"/>
  <c r="Q11" i="134"/>
  <c r="N11" i="134"/>
  <c r="K11" i="134"/>
  <c r="H11" i="134"/>
  <c r="E11" i="134"/>
  <c r="T10" i="134"/>
  <c r="Q10" i="134"/>
  <c r="N10" i="134"/>
  <c r="K10" i="134"/>
  <c r="H10" i="134"/>
  <c r="E10" i="134"/>
  <c r="T9" i="134"/>
  <c r="Q9" i="134"/>
  <c r="N9" i="134"/>
  <c r="K9" i="134"/>
  <c r="H9" i="134"/>
  <c r="E9" i="134"/>
  <c r="T8" i="134"/>
  <c r="Q8" i="134"/>
  <c r="N8" i="134"/>
  <c r="K8" i="134"/>
  <c r="H8" i="134"/>
  <c r="E8" i="134"/>
  <c r="T7" i="134"/>
  <c r="T14" i="134" s="1"/>
  <c r="Q7" i="134"/>
  <c r="Q14" i="134" s="1"/>
  <c r="N7" i="134"/>
  <c r="N14" i="134" s="1"/>
  <c r="K7" i="134"/>
  <c r="K14" i="134" s="1"/>
  <c r="H7" i="134"/>
  <c r="E7" i="134"/>
  <c r="L15" i="134" l="1"/>
  <c r="U7" i="134"/>
  <c r="U8" i="134"/>
  <c r="U9" i="134"/>
  <c r="U10" i="134"/>
  <c r="U11" i="134"/>
  <c r="U12" i="134"/>
  <c r="U13" i="134"/>
  <c r="E15" i="134"/>
  <c r="H14" i="134"/>
  <c r="F15" i="134" s="1"/>
  <c r="E14" i="134"/>
  <c r="T13" i="133"/>
  <c r="T12" i="133"/>
  <c r="T11" i="133"/>
  <c r="T10" i="133"/>
  <c r="T9" i="133"/>
  <c r="T8" i="133"/>
  <c r="T14" i="133" s="1"/>
  <c r="T7" i="133"/>
  <c r="R14" i="133"/>
  <c r="S14" i="133"/>
  <c r="O14" i="133"/>
  <c r="P14" i="133"/>
  <c r="Q13" i="133"/>
  <c r="Q12" i="133"/>
  <c r="Q11" i="133"/>
  <c r="Q10" i="133"/>
  <c r="Q9" i="133"/>
  <c r="Q8" i="133"/>
  <c r="Q14" i="133" s="1"/>
  <c r="Q7" i="133"/>
  <c r="L14" i="133"/>
  <c r="M14" i="133"/>
  <c r="N13" i="133"/>
  <c r="N12" i="133"/>
  <c r="N11" i="133"/>
  <c r="N10" i="133"/>
  <c r="N9" i="133"/>
  <c r="N8" i="133"/>
  <c r="N14" i="133" s="1"/>
  <c r="N7" i="133"/>
  <c r="K13" i="133"/>
  <c r="K12" i="133"/>
  <c r="K11" i="133"/>
  <c r="K10" i="133"/>
  <c r="K9" i="133"/>
  <c r="K8" i="133"/>
  <c r="K7" i="133"/>
  <c r="K14" i="133" s="1"/>
  <c r="J14" i="133"/>
  <c r="I14" i="133"/>
  <c r="G14" i="133"/>
  <c r="F14" i="133"/>
  <c r="H14" i="133" s="1"/>
  <c r="F15" i="133" s="1"/>
  <c r="H13" i="133"/>
  <c r="U13" i="133" s="1"/>
  <c r="H12" i="133"/>
  <c r="U12" i="133" s="1"/>
  <c r="H11" i="133"/>
  <c r="U11" i="133" s="1"/>
  <c r="H10" i="133"/>
  <c r="U10" i="133" s="1"/>
  <c r="H9" i="133"/>
  <c r="U9" i="133" s="1"/>
  <c r="H8" i="133"/>
  <c r="U8" i="133" s="1"/>
  <c r="H7" i="133"/>
  <c r="U7" i="133" s="1"/>
  <c r="U14" i="133" s="1"/>
  <c r="E13" i="133"/>
  <c r="E12" i="133"/>
  <c r="E11" i="133"/>
  <c r="E10" i="133"/>
  <c r="E9" i="133"/>
  <c r="E8" i="133"/>
  <c r="E7" i="133"/>
  <c r="D14" i="133"/>
  <c r="C14" i="133"/>
  <c r="E14" i="133" s="1"/>
  <c r="B14" i="133"/>
  <c r="D15" i="133"/>
  <c r="C15" i="133"/>
  <c r="E15" i="133" s="1"/>
  <c r="B15" i="133"/>
  <c r="L15" i="133" l="1"/>
  <c r="S14" i="132"/>
  <c r="R14" i="132"/>
  <c r="T13" i="132"/>
  <c r="T12" i="132"/>
  <c r="T11" i="132"/>
  <c r="T10" i="132"/>
  <c r="T9" i="132"/>
  <c r="T8" i="132"/>
  <c r="T7" i="132"/>
  <c r="T14" i="132" s="1"/>
  <c r="P14" i="132"/>
  <c r="O14" i="132"/>
  <c r="Q13" i="132"/>
  <c r="Q12" i="132"/>
  <c r="Q11" i="132"/>
  <c r="Q10" i="132"/>
  <c r="Q9" i="132"/>
  <c r="Q8" i="132"/>
  <c r="Q14" i="132" s="1"/>
  <c r="Q7" i="132"/>
  <c r="M14" i="132"/>
  <c r="L14" i="132"/>
  <c r="N13" i="132"/>
  <c r="N12" i="132"/>
  <c r="N11" i="132"/>
  <c r="N10" i="132"/>
  <c r="N9" i="132"/>
  <c r="N8" i="132"/>
  <c r="N14" i="132" s="1"/>
  <c r="N7" i="132"/>
  <c r="J14" i="132"/>
  <c r="I14" i="132"/>
  <c r="K13" i="132"/>
  <c r="K12" i="132"/>
  <c r="K11" i="132"/>
  <c r="K10" i="132"/>
  <c r="K9" i="132"/>
  <c r="K8" i="132"/>
  <c r="K14" i="132" s="1"/>
  <c r="K7" i="132"/>
  <c r="H13" i="132"/>
  <c r="U13" i="132" s="1"/>
  <c r="H12" i="132"/>
  <c r="U12" i="132" s="1"/>
  <c r="H11" i="132"/>
  <c r="U11" i="132" s="1"/>
  <c r="H10" i="132"/>
  <c r="U10" i="132" s="1"/>
  <c r="H9" i="132"/>
  <c r="U9" i="132" s="1"/>
  <c r="H8" i="132"/>
  <c r="U8" i="132" s="1"/>
  <c r="H7" i="132"/>
  <c r="U7" i="132" s="1"/>
  <c r="U14" i="132" s="1"/>
  <c r="G14" i="132"/>
  <c r="F14" i="132"/>
  <c r="H14" i="132" s="1"/>
  <c r="F15" i="132" s="1"/>
  <c r="E14" i="132"/>
  <c r="E13" i="132"/>
  <c r="E12" i="132"/>
  <c r="E11" i="132"/>
  <c r="E10" i="132"/>
  <c r="E9" i="132"/>
  <c r="E8" i="132"/>
  <c r="E7" i="132"/>
  <c r="D15" i="132"/>
  <c r="D14" i="132"/>
  <c r="C15" i="132"/>
  <c r="E15" i="132" s="1"/>
  <c r="C14" i="132"/>
  <c r="B15" i="132"/>
  <c r="B14" i="132"/>
  <c r="L15" i="132" l="1"/>
  <c r="S14" i="131"/>
  <c r="R14" i="131"/>
  <c r="P14" i="131"/>
  <c r="O14" i="131"/>
  <c r="M14" i="131"/>
  <c r="L14" i="131"/>
  <c r="J14" i="131"/>
  <c r="I14" i="131"/>
  <c r="G14" i="131"/>
  <c r="F14" i="131"/>
  <c r="H14" i="131" s="1"/>
  <c r="D14" i="131"/>
  <c r="C14" i="131"/>
  <c r="E14" i="131" s="1"/>
  <c r="B14" i="131"/>
  <c r="T13" i="131"/>
  <c r="Q13" i="131"/>
  <c r="N13" i="131"/>
  <c r="K13" i="131"/>
  <c r="H13" i="131"/>
  <c r="E13" i="131"/>
  <c r="T12" i="131"/>
  <c r="Q12" i="131"/>
  <c r="N12" i="131"/>
  <c r="K12" i="131"/>
  <c r="H12" i="131"/>
  <c r="E12" i="131"/>
  <c r="T11" i="131"/>
  <c r="Q11" i="131"/>
  <c r="N11" i="131"/>
  <c r="K11" i="131"/>
  <c r="H11" i="131"/>
  <c r="E11" i="131"/>
  <c r="T10" i="131"/>
  <c r="Q10" i="131"/>
  <c r="N10" i="131"/>
  <c r="K10" i="131"/>
  <c r="H10" i="131"/>
  <c r="E10" i="131"/>
  <c r="T9" i="131"/>
  <c r="Q9" i="131"/>
  <c r="N9" i="131"/>
  <c r="K9" i="131"/>
  <c r="H9" i="131"/>
  <c r="E9" i="131"/>
  <c r="T8" i="131"/>
  <c r="Q8" i="131"/>
  <c r="N8" i="131"/>
  <c r="K8" i="131"/>
  <c r="H8" i="131"/>
  <c r="E8" i="131"/>
  <c r="T7" i="131"/>
  <c r="T14" i="131" s="1"/>
  <c r="Q7" i="131"/>
  <c r="Q14" i="131" s="1"/>
  <c r="N7" i="131"/>
  <c r="N14" i="131" s="1"/>
  <c r="K7" i="131"/>
  <c r="K14" i="131" s="1"/>
  <c r="H7" i="131"/>
  <c r="E7" i="131"/>
  <c r="U10" i="131" l="1"/>
  <c r="U9" i="131"/>
  <c r="U11" i="131"/>
  <c r="U12" i="131"/>
  <c r="U13" i="131"/>
  <c r="L15" i="131"/>
  <c r="U7" i="131"/>
  <c r="U8" i="131"/>
  <c r="F15" i="131"/>
  <c r="S14" i="130"/>
  <c r="R14" i="130"/>
  <c r="P14" i="130"/>
  <c r="O14" i="130"/>
  <c r="M14" i="130"/>
  <c r="L14" i="130"/>
  <c r="J14" i="130"/>
  <c r="I14" i="130"/>
  <c r="G14" i="130"/>
  <c r="F14" i="130"/>
  <c r="H14" i="130" s="1"/>
  <c r="D14" i="130"/>
  <c r="D15" i="130" s="1"/>
  <c r="C14" i="130"/>
  <c r="C15" i="130" s="1"/>
  <c r="B14" i="130"/>
  <c r="B15" i="130" s="1"/>
  <c r="T13" i="130"/>
  <c r="Q13" i="130"/>
  <c r="N13" i="130"/>
  <c r="K13" i="130"/>
  <c r="H13" i="130"/>
  <c r="E13" i="130"/>
  <c r="T12" i="130"/>
  <c r="Q12" i="130"/>
  <c r="N12" i="130"/>
  <c r="K12" i="130"/>
  <c r="H12" i="130"/>
  <c r="E12" i="130"/>
  <c r="T11" i="130"/>
  <c r="Q11" i="130"/>
  <c r="N11" i="130"/>
  <c r="K11" i="130"/>
  <c r="H11" i="130"/>
  <c r="E11" i="130"/>
  <c r="T10" i="130"/>
  <c r="Q10" i="130"/>
  <c r="N10" i="130"/>
  <c r="K10" i="130"/>
  <c r="H10" i="130"/>
  <c r="E10" i="130"/>
  <c r="T9" i="130"/>
  <c r="Q9" i="130"/>
  <c r="N9" i="130"/>
  <c r="K9" i="130"/>
  <c r="H9" i="130"/>
  <c r="E9" i="130"/>
  <c r="T8" i="130"/>
  <c r="Q8" i="130"/>
  <c r="N8" i="130"/>
  <c r="K8" i="130"/>
  <c r="H8" i="130"/>
  <c r="E8" i="130"/>
  <c r="T7" i="130"/>
  <c r="T14" i="130" s="1"/>
  <c r="Q7" i="130"/>
  <c r="Q14" i="130" s="1"/>
  <c r="N7" i="130"/>
  <c r="N14" i="130" s="1"/>
  <c r="K7" i="130"/>
  <c r="K14" i="130" s="1"/>
  <c r="H7" i="130"/>
  <c r="E7" i="130"/>
  <c r="U14" i="131" l="1"/>
  <c r="U7" i="130"/>
  <c r="U9" i="130"/>
  <c r="U11" i="130"/>
  <c r="U12" i="130"/>
  <c r="U13" i="130"/>
  <c r="U8" i="130"/>
  <c r="U10" i="130"/>
  <c r="L15" i="130"/>
  <c r="E15" i="130"/>
  <c r="F15" i="130"/>
  <c r="E14" i="130"/>
  <c r="S14" i="129"/>
  <c r="R14" i="129"/>
  <c r="P14" i="129"/>
  <c r="O14" i="129"/>
  <c r="M14" i="129"/>
  <c r="L14" i="129"/>
  <c r="J14" i="129"/>
  <c r="I14" i="129"/>
  <c r="G14" i="129"/>
  <c r="F14" i="129"/>
  <c r="H14" i="129" s="1"/>
  <c r="D14" i="129"/>
  <c r="D15" i="129" s="1"/>
  <c r="C14" i="129"/>
  <c r="C15" i="129" s="1"/>
  <c r="B14" i="129"/>
  <c r="B15" i="129" s="1"/>
  <c r="T13" i="129"/>
  <c r="Q13" i="129"/>
  <c r="N13" i="129"/>
  <c r="K13" i="129"/>
  <c r="H13" i="129"/>
  <c r="E13" i="129"/>
  <c r="T12" i="129"/>
  <c r="Q12" i="129"/>
  <c r="N12" i="129"/>
  <c r="K12" i="129"/>
  <c r="H12" i="129"/>
  <c r="E12" i="129"/>
  <c r="T11" i="129"/>
  <c r="Q11" i="129"/>
  <c r="N11" i="129"/>
  <c r="K11" i="129"/>
  <c r="H11" i="129"/>
  <c r="E11" i="129"/>
  <c r="T10" i="129"/>
  <c r="Q10" i="129"/>
  <c r="N10" i="129"/>
  <c r="K10" i="129"/>
  <c r="H10" i="129"/>
  <c r="E10" i="129"/>
  <c r="T9" i="129"/>
  <c r="Q9" i="129"/>
  <c r="N9" i="129"/>
  <c r="K9" i="129"/>
  <c r="H9" i="129"/>
  <c r="E9" i="129"/>
  <c r="T8" i="129"/>
  <c r="Q8" i="129"/>
  <c r="N8" i="129"/>
  <c r="K8" i="129"/>
  <c r="H8" i="129"/>
  <c r="E8" i="129"/>
  <c r="T7" i="129"/>
  <c r="T14" i="129" s="1"/>
  <c r="Q7" i="129"/>
  <c r="Q14" i="129" s="1"/>
  <c r="N7" i="129"/>
  <c r="N14" i="129" s="1"/>
  <c r="K7" i="129"/>
  <c r="K14" i="129" s="1"/>
  <c r="H7" i="129"/>
  <c r="E7" i="129"/>
  <c r="U14" i="130" l="1"/>
  <c r="L15" i="129"/>
  <c r="U7" i="129"/>
  <c r="U8" i="129"/>
  <c r="U9" i="129"/>
  <c r="U10" i="129"/>
  <c r="U11" i="129"/>
  <c r="U12" i="129"/>
  <c r="U13" i="129"/>
  <c r="F15" i="129"/>
  <c r="E15" i="129"/>
  <c r="E14" i="129"/>
  <c r="S14" i="128"/>
  <c r="R14" i="128"/>
  <c r="P14" i="128"/>
  <c r="O14" i="128"/>
  <c r="M14" i="128"/>
  <c r="L14" i="128"/>
  <c r="J14" i="128"/>
  <c r="I14" i="128"/>
  <c r="G14" i="128"/>
  <c r="F14" i="128"/>
  <c r="H14" i="128" s="1"/>
  <c r="D14" i="128"/>
  <c r="D15" i="128" s="1"/>
  <c r="C14" i="128"/>
  <c r="C15" i="128" s="1"/>
  <c r="B14" i="128"/>
  <c r="B15" i="128" s="1"/>
  <c r="T13" i="128"/>
  <c r="Q13" i="128"/>
  <c r="N13" i="128"/>
  <c r="K13" i="128"/>
  <c r="H13" i="128"/>
  <c r="E13" i="128"/>
  <c r="T12" i="128"/>
  <c r="Q12" i="128"/>
  <c r="N12" i="128"/>
  <c r="K12" i="128"/>
  <c r="H12" i="128"/>
  <c r="E12" i="128"/>
  <c r="T11" i="128"/>
  <c r="Q11" i="128"/>
  <c r="N11" i="128"/>
  <c r="K11" i="128"/>
  <c r="H11" i="128"/>
  <c r="E11" i="128"/>
  <c r="T10" i="128"/>
  <c r="Q10" i="128"/>
  <c r="N10" i="128"/>
  <c r="K10" i="128"/>
  <c r="H10" i="128"/>
  <c r="E10" i="128"/>
  <c r="T9" i="128"/>
  <c r="Q9" i="128"/>
  <c r="N9" i="128"/>
  <c r="K9" i="128"/>
  <c r="H9" i="128"/>
  <c r="E9" i="128"/>
  <c r="T8" i="128"/>
  <c r="Q8" i="128"/>
  <c r="N8" i="128"/>
  <c r="K8" i="128"/>
  <c r="H8" i="128"/>
  <c r="E8" i="128"/>
  <c r="T7" i="128"/>
  <c r="T14" i="128" s="1"/>
  <c r="Q7" i="128"/>
  <c r="Q14" i="128" s="1"/>
  <c r="N7" i="128"/>
  <c r="N14" i="128" s="1"/>
  <c r="K7" i="128"/>
  <c r="K14" i="128" s="1"/>
  <c r="H7" i="128"/>
  <c r="E7" i="128"/>
  <c r="U14" i="129" l="1"/>
  <c r="U7" i="128"/>
  <c r="U8" i="128"/>
  <c r="U9" i="128"/>
  <c r="U10" i="128"/>
  <c r="U11" i="128"/>
  <c r="U12" i="128"/>
  <c r="U13" i="128"/>
  <c r="L15" i="128"/>
  <c r="E15" i="128"/>
  <c r="F15" i="128"/>
  <c r="E14" i="128"/>
  <c r="L15" i="127"/>
  <c r="S14" i="127"/>
  <c r="R14" i="127"/>
  <c r="P14" i="127"/>
  <c r="O14" i="127"/>
  <c r="M14" i="127"/>
  <c r="L14" i="127"/>
  <c r="J14" i="127"/>
  <c r="I14" i="127"/>
  <c r="G14" i="127"/>
  <c r="F14" i="127"/>
  <c r="D14" i="127"/>
  <c r="D15" i="127" s="1"/>
  <c r="C14" i="127"/>
  <c r="C15" i="127" s="1"/>
  <c r="B14" i="127"/>
  <c r="B15" i="127" s="1"/>
  <c r="T13" i="127"/>
  <c r="Q13" i="127"/>
  <c r="N13" i="127"/>
  <c r="K13" i="127"/>
  <c r="H13" i="127"/>
  <c r="E13" i="127"/>
  <c r="T12" i="127"/>
  <c r="Q12" i="127"/>
  <c r="N12" i="127"/>
  <c r="K12" i="127"/>
  <c r="H12" i="127"/>
  <c r="E12" i="127"/>
  <c r="T11" i="127"/>
  <c r="Q11" i="127"/>
  <c r="N11" i="127"/>
  <c r="K11" i="127"/>
  <c r="H11" i="127"/>
  <c r="E11" i="127"/>
  <c r="T10" i="127"/>
  <c r="Q10" i="127"/>
  <c r="N10" i="127"/>
  <c r="K10" i="127"/>
  <c r="H10" i="127"/>
  <c r="E10" i="127"/>
  <c r="T9" i="127"/>
  <c r="Q9" i="127"/>
  <c r="N9" i="127"/>
  <c r="K9" i="127"/>
  <c r="H9" i="127"/>
  <c r="E9" i="127"/>
  <c r="T8" i="127"/>
  <c r="Q8" i="127"/>
  <c r="N8" i="127"/>
  <c r="K8" i="127"/>
  <c r="H8" i="127"/>
  <c r="E8" i="127"/>
  <c r="T7" i="127"/>
  <c r="T14" i="127" s="1"/>
  <c r="Q7" i="127"/>
  <c r="Q14" i="127" s="1"/>
  <c r="N7" i="127"/>
  <c r="N14" i="127" s="1"/>
  <c r="K7" i="127"/>
  <c r="K14" i="127" s="1"/>
  <c r="H7" i="127"/>
  <c r="E7" i="127"/>
  <c r="U14" i="128" l="1"/>
  <c r="U7" i="127"/>
  <c r="U8" i="127"/>
  <c r="U9" i="127"/>
  <c r="U10" i="127"/>
  <c r="U11" i="127"/>
  <c r="U12" i="127"/>
  <c r="U13" i="127"/>
  <c r="H14" i="127"/>
  <c r="F15" i="127" s="1"/>
  <c r="E15" i="127"/>
  <c r="E14" i="127"/>
  <c r="S14" i="126"/>
  <c r="R14" i="126"/>
  <c r="P14" i="126"/>
  <c r="O14" i="126"/>
  <c r="M14" i="126"/>
  <c r="L14" i="126"/>
  <c r="J14" i="126"/>
  <c r="I14" i="126"/>
  <c r="G14" i="126"/>
  <c r="F14" i="126"/>
  <c r="D14" i="126"/>
  <c r="D15" i="126" s="1"/>
  <c r="C14" i="126"/>
  <c r="C15" i="126" s="1"/>
  <c r="B14" i="126"/>
  <c r="B15" i="126" s="1"/>
  <c r="T13" i="126"/>
  <c r="Q13" i="126"/>
  <c r="N13" i="126"/>
  <c r="K13" i="126"/>
  <c r="H13" i="126"/>
  <c r="E13" i="126"/>
  <c r="T12" i="126"/>
  <c r="Q12" i="126"/>
  <c r="N12" i="126"/>
  <c r="K12" i="126"/>
  <c r="H12" i="126"/>
  <c r="E12" i="126"/>
  <c r="T11" i="126"/>
  <c r="Q11" i="126"/>
  <c r="N11" i="126"/>
  <c r="K11" i="126"/>
  <c r="H11" i="126"/>
  <c r="E11" i="126"/>
  <c r="T10" i="126"/>
  <c r="Q10" i="126"/>
  <c r="N10" i="126"/>
  <c r="K10" i="126"/>
  <c r="H10" i="126"/>
  <c r="E10" i="126"/>
  <c r="T9" i="126"/>
  <c r="Q9" i="126"/>
  <c r="N9" i="126"/>
  <c r="K9" i="126"/>
  <c r="U9" i="126" s="1"/>
  <c r="H9" i="126"/>
  <c r="E9" i="126"/>
  <c r="T8" i="126"/>
  <c r="Q8" i="126"/>
  <c r="N8" i="126"/>
  <c r="K8" i="126"/>
  <c r="H8" i="126"/>
  <c r="E8" i="126"/>
  <c r="T7" i="126"/>
  <c r="T14" i="126" s="1"/>
  <c r="Q7" i="126"/>
  <c r="Q14" i="126" s="1"/>
  <c r="N7" i="126"/>
  <c r="N14" i="126" s="1"/>
  <c r="K7" i="126"/>
  <c r="K14" i="126" s="1"/>
  <c r="H7" i="126"/>
  <c r="E7" i="126"/>
  <c r="U14" i="127" l="1"/>
  <c r="L15" i="126"/>
  <c r="U8" i="126"/>
  <c r="U10" i="126"/>
  <c r="U11" i="126"/>
  <c r="U12" i="126"/>
  <c r="U13" i="126"/>
  <c r="H14" i="126"/>
  <c r="E15" i="126"/>
  <c r="F15" i="126"/>
  <c r="U7" i="126"/>
  <c r="E14" i="126"/>
  <c r="U14" i="126" l="1"/>
  <c r="C15" i="131"/>
  <c r="E15" i="131" s="1"/>
  <c r="D15" i="131"/>
  <c r="B15" i="131"/>
</calcChain>
</file>

<file path=xl/sharedStrings.xml><?xml version="1.0" encoding="utf-8"?>
<sst xmlns="http://schemas.openxmlformats.org/spreadsheetml/2006/main" count="682" uniqueCount="76">
  <si>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</si>
  <si>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</si>
  <si>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</si>
  <si>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</si>
  <si>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</si>
  <si>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</si>
  <si>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</si>
  <si>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</si>
  <si>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</si>
  <si>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</si>
  <si>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</si>
  <si>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</si>
  <si>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</si>
  <si>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</si>
  <si>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</si>
  <si>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</si>
  <si>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</si>
  <si>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</si>
  <si>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</si>
  <si>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</si>
  <si>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</si>
  <si>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</si>
  <si>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</si>
  <si>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</si>
  <si>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</si>
  <si>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</si>
  <si>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</si>
  <si>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　自然動態、社会動態及び転居は、前１月分の状況です。</t>
    <rPh sb="2" eb="4">
      <t>シゼン</t>
    </rPh>
    <rPh sb="4" eb="6">
      <t>ドウタイ</t>
    </rPh>
    <rPh sb="7" eb="9">
      <t>シャカイ</t>
    </rPh>
    <rPh sb="9" eb="11">
      <t>ドウタイ</t>
    </rPh>
    <rPh sb="11" eb="12">
      <t>オヨ</t>
    </rPh>
    <rPh sb="13" eb="15">
      <t>テンキョ</t>
    </rPh>
    <rPh sb="17" eb="18">
      <t>ゼン</t>
    </rPh>
    <rPh sb="19" eb="21">
      <t>ガツブン</t>
    </rPh>
    <rPh sb="22" eb="24">
      <t>ジョウキョウ</t>
    </rPh>
    <phoneticPr fontId="2"/>
  </si>
  <si>
    <t>(平成26年12月 1日現在）</t>
    <phoneticPr fontId="2"/>
  </si>
  <si>
    <t>(平成27年 1月 1日現在）</t>
    <phoneticPr fontId="2"/>
  </si>
  <si>
    <t>(平成27年 2月 1日現在）</t>
    <phoneticPr fontId="2"/>
  </si>
  <si>
    <t>(平成27年 3月 1日現在）</t>
    <phoneticPr fontId="2"/>
  </si>
  <si>
    <t>(平成27年 4月 1日現在）</t>
    <phoneticPr fontId="2"/>
  </si>
  <si>
    <t>(平成27年 5月 1日現在）</t>
    <phoneticPr fontId="2"/>
  </si>
  <si>
    <t>(平成27年 6月 1日現在）</t>
    <phoneticPr fontId="2"/>
  </si>
  <si>
    <t>(平成27年 7月 1日現在）</t>
    <phoneticPr fontId="2"/>
  </si>
  <si>
    <t>(平成27年 8月 1日現在）</t>
    <phoneticPr fontId="2"/>
  </si>
  <si>
    <t>(平成27年 9月 1日現在）</t>
    <phoneticPr fontId="2"/>
  </si>
  <si>
    <t>(平成27年 10月 1日現在）</t>
    <phoneticPr fontId="2"/>
  </si>
  <si>
    <t>(平成27年 11月 1日現在）</t>
    <phoneticPr fontId="2"/>
  </si>
  <si>
    <t>(平成27年 12月 1日現在）</t>
    <phoneticPr fontId="2"/>
  </si>
  <si>
    <t>日立市の世帯数と常住人口</t>
    <phoneticPr fontId="2"/>
  </si>
  <si>
    <t>(平成28年 1月 1日現在）</t>
    <phoneticPr fontId="2"/>
  </si>
  <si>
    <t>月間
増減</t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</si>
  <si>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</si>
  <si>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</si>
  <si>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</si>
  <si>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</si>
  <si>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</si>
  <si>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</si>
  <si>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</si>
  <si>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</si>
  <si>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</si>
  <si>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</si>
  <si>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</si>
  <si>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</si>
  <si>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</si>
  <si>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</si>
  <si>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</si>
  <si>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</si>
  <si>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</si>
  <si>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</si>
  <si>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</si>
  <si>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</si>
  <si>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</si>
  <si>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</si>
  <si>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</si>
  <si>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</si>
  <si>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</si>
  <si>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</si>
  <si>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t>合計</t>
    <rPh sb="0" eb="2">
      <t>ゴウケイ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</si>
  <si>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H27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H28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1" eb="52">
      <t>ネン</t>
    </rPh>
    <rPh sb="53" eb="54">
      <t>ガツ</t>
    </rPh>
    <rPh sb="55" eb="56">
      <t>ニチ</t>
    </rPh>
    <rPh sb="56" eb="58">
      <t>ゲンザイ</t>
    </rPh>
    <rPh sb="60" eb="62">
      <t>シュウケイ</t>
    </rPh>
    <rPh sb="64" eb="66">
      <t>スウチ</t>
    </rPh>
    <rPh sb="67" eb="69">
      <t>カクツキ</t>
    </rPh>
    <rPh sb="70" eb="72">
      <t>イドウ</t>
    </rPh>
    <rPh sb="72" eb="73">
      <t>ブン</t>
    </rPh>
    <rPh sb="76" eb="78">
      <t>ケイサイ</t>
    </rPh>
    <phoneticPr fontId="2"/>
  </si>
  <si>
    <t>平　成　２　７　年　　　人　口　動　態</t>
    <phoneticPr fontId="2"/>
  </si>
  <si>
    <r>
      <t>平成２７年　人口動態（管内別</t>
    </r>
    <r>
      <rPr>
        <sz val="20"/>
        <rFont val="Arial Narrow"/>
        <family val="2"/>
      </rPr>
      <t>)</t>
    </r>
    <rPh sb="0" eb="2">
      <t>ヘイセイ</t>
    </rPh>
    <phoneticPr fontId="2"/>
  </si>
  <si>
    <t>※1　自然動態、社会動態及び転居は、前１月分の状況です。
※2　合計欄及び前月については、平成27年国勢調査速報値から推計した世帯数及び常住人口です。
※3　管内別の内訳については、平成22年国勢調査確報値から推計した世帯数及び常住人口です。
※4　このため、管内別の世帯数及び常住人口の合計は、合計欄の世帯数及び常住人口と一致しません。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</si>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</sst>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5" fillId="2" borderId="8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7" fontId="5" fillId="2" borderId="8" xfId="2" applyNumberFormat="1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9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9" fillId="0" borderId="2" xfId="5" applyNumberFormat="1" applyFont="1" applyBorder="1" applyAlignment="1">
      <alignment horizontal="center" vertical="center"/>
    </xf>
    <xf numFmtId="176" fontId="9" fillId="2" borderId="4" xfId="5" applyNumberFormat="1" applyFont="1" applyFill="1" applyBorder="1" applyAlignment="1">
      <alignment horizontal="center" vertical="center"/>
    </xf>
    <xf numFmtId="176" fontId="3" fillId="2" borderId="15" xfId="5" applyNumberFormat="1" applyFont="1" applyFill="1" applyBorder="1" applyAlignment="1">
      <alignment vertical="center"/>
    </xf>
    <xf numFmtId="176" fontId="11" fillId="0" borderId="0" xfId="2" applyNumberFormat="1" applyFont="1" applyAlignment="1">
      <alignment horizontal="center" vertical="center"/>
    </xf>
    <xf numFmtId="176" fontId="11" fillId="0" borderId="0" xfId="2" applyNumberFormat="1" applyFont="1" applyAlignment="1">
      <alignment vertical="center"/>
    </xf>
    <xf numFmtId="176" fontId="11" fillId="0" borderId="0" xfId="2" applyNumberFormat="1" applyFont="1" applyAlignment="1">
      <alignment horizontal="left" vertical="center"/>
    </xf>
    <xf numFmtId="176" fontId="14" fillId="0" borderId="0" xfId="2" applyNumberFormat="1" applyFont="1" applyAlignment="1">
      <alignment horizontal="right" vertical="center"/>
    </xf>
    <xf numFmtId="176" fontId="14" fillId="0" borderId="21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6" fontId="14" fillId="0" borderId="16" xfId="2" applyNumberFormat="1" applyFont="1" applyBorder="1" applyAlignment="1">
      <alignment horizontal="center" vertical="center"/>
    </xf>
    <xf numFmtId="176" fontId="14" fillId="0" borderId="17" xfId="2" applyNumberFormat="1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center" vertical="center"/>
    </xf>
    <xf numFmtId="179" fontId="11" fillId="0" borderId="21" xfId="4" applyNumberFormat="1" applyFont="1" applyBorder="1">
      <alignment vertical="center"/>
    </xf>
    <xf numFmtId="179" fontId="11" fillId="0" borderId="1" xfId="4" applyNumberFormat="1" applyFont="1" applyBorder="1">
      <alignment vertical="center"/>
    </xf>
    <xf numFmtId="179" fontId="11" fillId="0" borderId="26" xfId="4" applyNumberFormat="1" applyFont="1" applyBorder="1">
      <alignment vertical="center"/>
    </xf>
    <xf numFmtId="179" fontId="11" fillId="0" borderId="16" xfId="4" applyNumberFormat="1" applyFont="1" applyBorder="1">
      <alignment vertical="center"/>
    </xf>
    <xf numFmtId="179" fontId="11" fillId="0" borderId="17" xfId="4" applyNumberFormat="1" applyFont="1" applyBorder="1">
      <alignment vertical="center"/>
    </xf>
    <xf numFmtId="179" fontId="11" fillId="0" borderId="27" xfId="2" applyNumberFormat="1" applyFont="1" applyFill="1" applyBorder="1" applyAlignment="1">
      <alignment vertical="center"/>
    </xf>
    <xf numFmtId="179" fontId="11" fillId="0" borderId="1" xfId="2" applyNumberFormat="1" applyFont="1" applyFill="1" applyBorder="1" applyAlignment="1">
      <alignment vertical="center"/>
    </xf>
    <xf numFmtId="179" fontId="11" fillId="0" borderId="26" xfId="2" applyNumberFormat="1" applyFont="1" applyFill="1" applyBorder="1" applyAlignment="1">
      <alignment vertical="center"/>
    </xf>
    <xf numFmtId="176" fontId="14" fillId="0" borderId="2" xfId="2" applyNumberFormat="1" applyFont="1" applyBorder="1" applyAlignment="1">
      <alignment horizontal="center" vertical="center"/>
    </xf>
    <xf numFmtId="179" fontId="11" fillId="0" borderId="28" xfId="4" applyNumberFormat="1" applyFont="1" applyBorder="1">
      <alignment vertical="center"/>
    </xf>
    <xf numFmtId="179" fontId="11" fillId="0" borderId="29" xfId="4" applyNumberFormat="1" applyFont="1" applyBorder="1">
      <alignment vertical="center"/>
    </xf>
    <xf numFmtId="179" fontId="11" fillId="0" borderId="30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9" fontId="11" fillId="0" borderId="22" xfId="2" applyNumberFormat="1" applyFont="1" applyFill="1" applyBorder="1" applyAlignment="1">
      <alignment vertical="center"/>
    </xf>
    <xf numFmtId="176" fontId="14" fillId="2" borderId="15" xfId="2" applyNumberFormat="1" applyFont="1" applyFill="1" applyBorder="1" applyAlignment="1">
      <alignment horizontal="center" vertical="center"/>
    </xf>
    <xf numFmtId="179" fontId="11" fillId="2" borderId="31" xfId="4" applyNumberFormat="1" applyFont="1" applyFill="1" applyBorder="1">
      <alignment vertical="center"/>
    </xf>
    <xf numFmtId="179" fontId="11" fillId="2" borderId="32" xfId="4" applyNumberFormat="1" applyFont="1" applyFill="1" applyBorder="1">
      <alignment vertical="center"/>
    </xf>
    <xf numFmtId="179" fontId="11" fillId="2" borderId="33" xfId="4" applyNumberFormat="1" applyFont="1" applyFill="1" applyBorder="1">
      <alignment vertical="center"/>
    </xf>
    <xf numFmtId="179" fontId="11" fillId="2" borderId="34" xfId="4" applyNumberFormat="1" applyFont="1" applyFill="1" applyBorder="1">
      <alignment vertical="center"/>
    </xf>
    <xf numFmtId="179" fontId="11" fillId="2" borderId="6" xfId="4" applyNumberFormat="1" applyFont="1" applyFill="1" applyBorder="1">
      <alignment vertical="center"/>
    </xf>
    <xf numFmtId="179" fontId="11" fillId="2" borderId="15" xfId="4" applyNumberFormat="1" applyFont="1" applyFill="1" applyBorder="1">
      <alignment vertical="center"/>
    </xf>
    <xf numFmtId="179" fontId="11" fillId="2" borderId="35" xfId="2" applyNumberFormat="1" applyFont="1" applyFill="1" applyBorder="1" applyAlignment="1">
      <alignment vertical="center"/>
    </xf>
    <xf numFmtId="179" fontId="11" fillId="2" borderId="32" xfId="2" applyNumberFormat="1" applyFont="1" applyFill="1" applyBorder="1" applyAlignment="1">
      <alignment vertical="center"/>
    </xf>
    <xf numFmtId="179" fontId="11" fillId="2" borderId="33" xfId="2" applyNumberFormat="1" applyFont="1" applyFill="1" applyBorder="1" applyAlignment="1">
      <alignment vertical="center"/>
    </xf>
    <xf numFmtId="176" fontId="3" fillId="0" borderId="1" xfId="5" applyNumberFormat="1" applyFont="1" applyFill="1" applyBorder="1" applyAlignment="1">
      <alignment horizontal="center" vertical="center"/>
    </xf>
    <xf numFmtId="176" fontId="15" fillId="0" borderId="1" xfId="2" applyNumberFormat="1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15" fillId="0" borderId="1" xfId="4" applyNumberFormat="1" applyFont="1" applyFill="1" applyBorder="1" applyAlignment="1">
      <alignment vertical="center"/>
    </xf>
    <xf numFmtId="176" fontId="15" fillId="0" borderId="1" xfId="5" applyNumberFormat="1" applyFont="1" applyFill="1" applyBorder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9" fontId="11" fillId="0" borderId="36" xfId="4" applyNumberFormat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176" fontId="14" fillId="0" borderId="22" xfId="2" applyNumberFormat="1" applyFont="1" applyBorder="1" applyAlignment="1">
      <alignment horizontal="center" vertical="center"/>
    </xf>
    <xf numFmtId="176" fontId="11" fillId="0" borderId="25" xfId="2" applyNumberFormat="1" applyFont="1" applyBorder="1" applyAlignment="1">
      <alignment horizontal="center" vertical="center"/>
    </xf>
    <xf numFmtId="176" fontId="14" fillId="0" borderId="16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2" fillId="0" borderId="0" xfId="2" applyNumberFormat="1" applyFont="1" applyAlignment="1">
      <alignment horizontal="center" vertical="center"/>
    </xf>
    <xf numFmtId="176" fontId="14" fillId="0" borderId="37" xfId="2" applyNumberFormat="1" applyFont="1" applyBorder="1" applyAlignment="1">
      <alignment horizontal="center" vertical="center"/>
    </xf>
    <xf numFmtId="176" fontId="11" fillId="0" borderId="38" xfId="2" applyNumberFormat="1" applyFont="1" applyBorder="1" applyAlignment="1">
      <alignment horizontal="center" vertical="center"/>
    </xf>
    <xf numFmtId="176" fontId="11" fillId="0" borderId="39" xfId="2" applyNumberFormat="1" applyFont="1" applyBorder="1" applyAlignment="1">
      <alignment horizontal="center" vertical="center"/>
    </xf>
    <xf numFmtId="176" fontId="14" fillId="0" borderId="18" xfId="2" applyNumberFormat="1" applyFont="1" applyBorder="1" applyAlignment="1">
      <alignment horizontal="center" vertical="center"/>
    </xf>
    <xf numFmtId="176" fontId="14" fillId="0" borderId="19" xfId="2" applyNumberFormat="1" applyFont="1" applyBorder="1" applyAlignment="1">
      <alignment horizontal="center" vertical="center"/>
    </xf>
    <xf numFmtId="176" fontId="14" fillId="0" borderId="20" xfId="2" applyNumberFormat="1" applyFont="1" applyBorder="1" applyAlignment="1">
      <alignment horizontal="center" vertical="center"/>
    </xf>
    <xf numFmtId="176" fontId="14" fillId="0" borderId="23" xfId="2" applyNumberFormat="1" applyFont="1" applyBorder="1" applyAlignment="1">
      <alignment horizontal="center" vertical="center"/>
    </xf>
    <xf numFmtId="176" fontId="14" fillId="0" borderId="11" xfId="2" applyNumberFormat="1" applyFont="1" applyBorder="1" applyAlignment="1">
      <alignment horizontal="center" vertical="center"/>
    </xf>
    <xf numFmtId="176" fontId="14" fillId="0" borderId="24" xfId="2" applyNumberFormat="1" applyFont="1" applyBorder="1" applyAlignment="1">
      <alignment horizontal="center" vertical="center"/>
    </xf>
    <xf numFmtId="176" fontId="14" fillId="0" borderId="21" xfId="2" applyNumberFormat="1" applyFont="1" applyBorder="1" applyAlignment="1">
      <alignment horizontal="center" vertical="center"/>
    </xf>
    <xf numFmtId="176" fontId="9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10" fillId="0" borderId="0" xfId="5" applyNumberFormat="1" applyFont="1" applyAlignment="1">
      <alignment vertical="center" wrapText="1"/>
    </xf>
    <xf numFmtId="0" fontId="8" fillId="0" borderId="0" xfId="5" applyFont="1" applyAlignment="1">
      <alignment horizontal="center" vertical="center"/>
    </xf>
    <xf numFmtId="176" fontId="9" fillId="0" borderId="2" xfId="5" applyNumberFormat="1" applyFont="1" applyBorder="1" applyAlignment="1">
      <alignment horizontal="center" vertical="center" shrinkToFit="1"/>
    </xf>
    <xf numFmtId="176" fontId="3" fillId="0" borderId="14" xfId="5" applyNumberFormat="1" applyFont="1" applyBorder="1" applyAlignment="1">
      <alignment horizontal="center" vertical="center" shrinkToFit="1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" xfId="5" applyNumberFormat="1" applyFont="1" applyBorder="1" applyAlignment="1">
      <alignment vertical="center"/>
    </xf>
    <xf numFmtId="176" fontId="9" fillId="0" borderId="2" xfId="5" applyNumberFormat="1" applyFont="1" applyBorder="1" applyAlignment="1">
      <alignment horizontal="center" vertical="center" wrapText="1"/>
    </xf>
    <xf numFmtId="176" fontId="3" fillId="0" borderId="14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9" fillId="0" borderId="1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U14"/>
  <sheetViews>
    <sheetView showGridLines="0" zoomScaleNormal="100" workbookViewId="0">
      <selection activeCell="W3" sqref="W3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99" t="s">
        <v>73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4.25" thickBot="1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52"/>
      <c r="T2" s="52"/>
      <c r="U2" s="54" t="s">
        <v>44</v>
      </c>
    </row>
    <row r="3" spans="1:21" ht="24.75" customHeight="1" x14ac:dyDescent="0.15">
      <c r="A3" s="94"/>
      <c r="B3" s="100" t="s">
        <v>1</v>
      </c>
      <c r="C3" s="101"/>
      <c r="D3" s="101"/>
      <c r="E3" s="101"/>
      <c r="F3" s="101"/>
      <c r="G3" s="101"/>
      <c r="H3" s="102"/>
      <c r="I3" s="100" t="s">
        <v>2</v>
      </c>
      <c r="J3" s="101"/>
      <c r="K3" s="101"/>
      <c r="L3" s="101"/>
      <c r="M3" s="101"/>
      <c r="N3" s="101"/>
      <c r="O3" s="102"/>
      <c r="P3" s="97" t="s">
        <v>3</v>
      </c>
      <c r="Q3" s="94"/>
      <c r="R3" s="98"/>
      <c r="S3" s="103" t="s">
        <v>70</v>
      </c>
      <c r="T3" s="104"/>
      <c r="U3" s="105"/>
    </row>
    <row r="4" spans="1:21" ht="24.75" customHeight="1" x14ac:dyDescent="0.15">
      <c r="A4" s="94"/>
      <c r="B4" s="109" t="s">
        <v>4</v>
      </c>
      <c r="C4" s="94"/>
      <c r="D4" s="94"/>
      <c r="E4" s="93" t="s">
        <v>5</v>
      </c>
      <c r="F4" s="94"/>
      <c r="G4" s="94"/>
      <c r="H4" s="95" t="s">
        <v>56</v>
      </c>
      <c r="I4" s="109" t="s">
        <v>6</v>
      </c>
      <c r="J4" s="94"/>
      <c r="K4" s="94"/>
      <c r="L4" s="93" t="s">
        <v>7</v>
      </c>
      <c r="M4" s="94"/>
      <c r="N4" s="94"/>
      <c r="O4" s="95" t="s">
        <v>56</v>
      </c>
      <c r="P4" s="97" t="s">
        <v>8</v>
      </c>
      <c r="Q4" s="94"/>
      <c r="R4" s="98"/>
      <c r="S4" s="106"/>
      <c r="T4" s="107"/>
      <c r="U4" s="108"/>
    </row>
    <row r="5" spans="1:21" ht="24.75" customHeight="1" x14ac:dyDescent="0.15">
      <c r="A5" s="94"/>
      <c r="B5" s="55" t="s">
        <v>9</v>
      </c>
      <c r="C5" s="56" t="s">
        <v>10</v>
      </c>
      <c r="D5" s="56" t="s">
        <v>12</v>
      </c>
      <c r="E5" s="56" t="s">
        <v>9</v>
      </c>
      <c r="F5" s="56" t="s">
        <v>10</v>
      </c>
      <c r="G5" s="56" t="s">
        <v>12</v>
      </c>
      <c r="H5" s="96"/>
      <c r="I5" s="55" t="s">
        <v>9</v>
      </c>
      <c r="J5" s="56" t="s">
        <v>10</v>
      </c>
      <c r="K5" s="56" t="s">
        <v>56</v>
      </c>
      <c r="L5" s="56" t="s">
        <v>9</v>
      </c>
      <c r="M5" s="56" t="s">
        <v>10</v>
      </c>
      <c r="N5" s="56" t="s">
        <v>12</v>
      </c>
      <c r="O5" s="96"/>
      <c r="P5" s="57" t="s">
        <v>9</v>
      </c>
      <c r="Q5" s="56" t="s">
        <v>10</v>
      </c>
      <c r="R5" s="58" t="s">
        <v>12</v>
      </c>
      <c r="S5" s="55" t="s">
        <v>9</v>
      </c>
      <c r="T5" s="56" t="s">
        <v>10</v>
      </c>
      <c r="U5" s="59" t="s">
        <v>56</v>
      </c>
    </row>
    <row r="6" spans="1:21" ht="30.75" customHeight="1" x14ac:dyDescent="0.15">
      <c r="A6" s="56" t="s">
        <v>13</v>
      </c>
      <c r="B6" s="60">
        <f>h27.2!F7+h27.3!F7+h27.4!F7+h27.5!F7+h27.6!F7+h27.7!F7+h27.8!F7+h27.9!F7+h27.10!F7+h27.11!F7+h27.12!F7+h28.1!F7</f>
        <v>136</v>
      </c>
      <c r="C6" s="61">
        <f>h27.2!G7+h27.3!G7+h27.4!G7+h27.5!G7+h27.6!G7+h27.7!G7+h27.8!G7+h27.9!G7+h27.10!G7+h27.11!G7+h27.12!G7+h28.1!G7</f>
        <v>129</v>
      </c>
      <c r="D6" s="61">
        <f>B6+C6</f>
        <v>265</v>
      </c>
      <c r="E6" s="61">
        <f>h27.2!I7+h27.3!I7+h27.4!I7+h27.5!I7+h27.6!I7+h27.7!I7+h27.8!I7+h27.9!I7+h27.10!I7+h27.11!I7+h27.12!I7+h28.1!I7</f>
        <v>319</v>
      </c>
      <c r="F6" s="61">
        <f>h27.2!J7+h27.3!J7+h27.4!J7+h27.5!J7+h27.6!J7+h27.7!J7+h27.8!J7+h27.9!J7+h27.10!J7+h27.11!J7+h27.12!J7+h28.1!J7</f>
        <v>283</v>
      </c>
      <c r="G6" s="61">
        <f>E6+F6</f>
        <v>602</v>
      </c>
      <c r="H6" s="62">
        <f>D6-G6</f>
        <v>-337</v>
      </c>
      <c r="I6" s="60">
        <f>h27.2!L7+h27.3!L7+h27.4!L7+h27.5!L7+h27.6!L7+h27.7!L7+h27.8!L7+h27.9!L7+h27.10!L7+h27.11!L7+h27.12!L7+h28.1!L7</f>
        <v>1007</v>
      </c>
      <c r="J6" s="61">
        <f>h27.2!M7+h27.3!M7+h27.4!M7+h27.5!M7+h27.6!M7+h27.7!M7+h27.8!M7+h27.9!M7+h27.10!M7+h27.11!M7+h27.12!M7+h28.1!M7</f>
        <v>480</v>
      </c>
      <c r="K6" s="61">
        <f>h27.2!N7+h27.3!N7+h27.4!N7+h27.5!N7+h27.6!N7+h27.7!N7+h27.8!N7+h27.9!N7+h27.10!N7+h27.11!N7+h27.12!N7+h28.1!N7</f>
        <v>1487</v>
      </c>
      <c r="L6" s="61">
        <f>h27.2!O7+h27.3!O7+h27.4!O7+h27.5!O7+h27.6!O7+h27.7!O7+h27.8!O7+h27.9!O7+h27.10!O7+h27.11!O7+h27.12!O7+h28.1!O7</f>
        <v>1055</v>
      </c>
      <c r="M6" s="61">
        <f>h27.2!P7+h27.3!P7+h27.4!P7+h27.5!P7+h27.6!P7+h27.7!P7+h27.8!P7+h27.9!P7+h27.10!P7+h27.11!P7+h27.12!P7+h28.1!P7</f>
        <v>656</v>
      </c>
      <c r="N6" s="61">
        <f>L6+M6</f>
        <v>1711</v>
      </c>
      <c r="O6" s="62">
        <f>K6-N6</f>
        <v>-224</v>
      </c>
      <c r="P6" s="63">
        <f>h27.2!R7+h27.3!R7+h27.4!R7+h27.5!R7+h27.6!R7+h27.7!R7+h27.8!R7+h27.9!R7+h27.10!R7+h27.11!R7+h27.12!R7+h28.1!R7</f>
        <v>-110</v>
      </c>
      <c r="Q6" s="63">
        <f>h27.2!S7+h27.3!S7+h27.4!S7+h27.5!S7+h27.6!S7+h27.7!S7+h27.8!S7+h27.9!S7+h27.10!S7+h27.11!S7+h27.12!S7+h28.1!S7</f>
        <v>-8</v>
      </c>
      <c r="R6" s="64">
        <f>P6+Q6</f>
        <v>-118</v>
      </c>
      <c r="S6" s="65">
        <f>(B6+I6)-(E6+L6)</f>
        <v>-231</v>
      </c>
      <c r="T6" s="66">
        <f>(C6+J6)-(F6+M6)</f>
        <v>-330</v>
      </c>
      <c r="U6" s="67">
        <f>SUM(S6:T6)</f>
        <v>-561</v>
      </c>
    </row>
    <row r="7" spans="1:21" ht="30.75" customHeight="1" x14ac:dyDescent="0.15">
      <c r="A7" s="56" t="s">
        <v>25</v>
      </c>
      <c r="B7" s="60">
        <f>h27.2!F8+h27.3!F8+h27.4!F8+h27.5!F8+h27.6!F8+h27.7!F8+h27.8!F8+h27.9!F8+h27.10!F8+h27.11!F8+h27.12!F8+h28.1!F8</f>
        <v>226</v>
      </c>
      <c r="C7" s="61">
        <f>h27.2!G8+h27.3!G8+h27.4!G8+h27.5!G8+h27.6!G8+h27.7!G8+h27.8!G8+h27.9!G8+h27.10!G8+h27.11!G8+h27.12!G8+h28.1!G8</f>
        <v>200</v>
      </c>
      <c r="D7" s="61">
        <f t="shared" ref="D7:D12" si="0">B7+C7</f>
        <v>426</v>
      </c>
      <c r="E7" s="61">
        <f>h27.2!I8+h27.3!I8+h27.4!I8+h27.5!I8+h27.6!I8+h27.7!I8+h27.8!I8+h27.9!I8+h27.10!I8+h27.11!I8+h27.12!I8+h28.1!I8</f>
        <v>369</v>
      </c>
      <c r="F7" s="61">
        <f>h27.2!J8+h27.3!J8+h27.4!J8+h27.5!J8+h27.6!J8+h27.7!J8+h27.8!J8+h27.9!J8+h27.10!J8+h27.11!J8+h27.12!J8+h28.1!J8</f>
        <v>329</v>
      </c>
      <c r="G7" s="61">
        <f t="shared" ref="G7:G11" si="1">E7+F7</f>
        <v>698</v>
      </c>
      <c r="H7" s="62">
        <f t="shared" ref="H7:H13" si="2">D7-G7</f>
        <v>-272</v>
      </c>
      <c r="I7" s="60">
        <f>h27.2!L8+h27.3!L8+h27.4!L8+h27.5!L8+h27.6!L8+h27.7!L8+h27.8!L8+h27.9!L8+h27.10!L8+h27.11!L8+h27.12!L8+h28.1!L8</f>
        <v>984</v>
      </c>
      <c r="J7" s="61">
        <f>h27.2!M8+h27.3!M8+h27.4!M8+h27.5!M8+h27.6!M8+h27.7!M8+h27.8!M8+h27.9!M8+h27.10!M8+h27.11!M8+h27.12!M8+h28.1!M8</f>
        <v>530</v>
      </c>
      <c r="K7" s="61">
        <f t="shared" ref="K7:K12" si="3">I7+J7</f>
        <v>1514</v>
      </c>
      <c r="L7" s="61">
        <f>h27.2!O8+h27.3!O8+h27.4!O8+h27.5!O8+h27.6!O8+h27.7!O8+h27.8!O8+h27.9!O8+h27.10!O8+h27.11!O8+h27.12!O8+h28.1!O8</f>
        <v>1138</v>
      </c>
      <c r="M7" s="61">
        <f>h27.2!P8+h27.3!P8+h27.4!P8+h27.5!P8+h27.6!P8+h27.7!P8+h27.8!P8+h27.9!P8+h27.10!P8+h27.11!P8+h27.12!P8+h28.1!P8</f>
        <v>831</v>
      </c>
      <c r="N7" s="61">
        <f t="shared" ref="N7:N12" si="4">L7+M7</f>
        <v>1969</v>
      </c>
      <c r="O7" s="62">
        <f t="shared" ref="O7:O12" si="5">K7-N7</f>
        <v>-455</v>
      </c>
      <c r="P7" s="63">
        <f>h27.2!R8+h27.3!R8+h27.4!R8+h27.5!R8+h27.6!R8+h27.7!R8+h27.8!R8+h27.9!R8+h27.10!R8+h27.11!R8+h27.12!R8+h28.1!R8</f>
        <v>97</v>
      </c>
      <c r="Q7" s="63">
        <f>h27.2!S8+h27.3!S8+h27.4!S8+h27.5!S8+h27.6!S8+h27.7!S8+h27.8!S8+h27.9!S8+h27.10!S8+h27.11!S8+h27.12!S8+h28.1!S8</f>
        <v>26</v>
      </c>
      <c r="R7" s="64">
        <f t="shared" ref="R7:R12" si="6">P7+Q7</f>
        <v>123</v>
      </c>
      <c r="S7" s="65">
        <f>(B7+I7)-(E7+L7)</f>
        <v>-297</v>
      </c>
      <c r="T7" s="66">
        <f t="shared" ref="S7:T13" si="7">(C7+J7)-(F7+M7)</f>
        <v>-430</v>
      </c>
      <c r="U7" s="67">
        <f t="shared" ref="U7:U13" si="8">SUM(S7:T7)</f>
        <v>-727</v>
      </c>
    </row>
    <row r="8" spans="1:21" ht="30.75" customHeight="1" x14ac:dyDescent="0.15">
      <c r="A8" s="56" t="s">
        <v>14</v>
      </c>
      <c r="B8" s="60">
        <f>h27.2!F9+h27.3!F9+h27.4!F9+h27.5!F9+h27.6!F9+h27.7!F9+h27.8!F9+h27.9!F9+h27.10!F9+h27.11!F9+h27.12!F9+h28.1!F9</f>
        <v>73</v>
      </c>
      <c r="C8" s="61">
        <f>h27.2!G9+h27.3!G9+h27.4!G9+h27.5!G9+h27.6!G9+h27.7!G9+h27.8!G9+h27.9!G9+h27.10!G9+h27.11!G9+h27.12!G9+h28.1!G9</f>
        <v>59</v>
      </c>
      <c r="D8" s="61">
        <f t="shared" si="0"/>
        <v>132</v>
      </c>
      <c r="E8" s="61">
        <f>h27.2!I9+h27.3!I9+h27.4!I9+h27.5!I9+h27.6!I9+h27.7!I9+h27.8!I9+h27.9!I9+h27.10!I9+h27.11!I9+h27.12!I9+h28.1!I9</f>
        <v>173</v>
      </c>
      <c r="F8" s="61">
        <f>h27.2!J9+h27.3!J9+h27.4!J9+h27.5!J9+h27.6!J9+h27.7!J9+h27.8!J9+h27.9!J9+h27.10!J9+h27.11!J9+h27.12!J9+h28.1!J9</f>
        <v>156</v>
      </c>
      <c r="G8" s="61">
        <f t="shared" si="1"/>
        <v>329</v>
      </c>
      <c r="H8" s="62">
        <f t="shared" si="2"/>
        <v>-197</v>
      </c>
      <c r="I8" s="60">
        <f>h27.2!L9+h27.3!L9+h27.4!L9+h27.5!L9+h27.6!L9+h27.7!L9+h27.8!L9+h27.9!L9+h27.10!L9+h27.11!L9+h27.12!L9+h28.1!L9</f>
        <v>315</v>
      </c>
      <c r="J8" s="61">
        <f>h27.2!M9+h27.3!M9+h27.4!M9+h27.5!M9+h27.6!M9+h27.7!M9+h27.8!M9+h27.9!M9+h27.10!M9+h27.11!M9+h27.12!M9+h28.1!M9</f>
        <v>269</v>
      </c>
      <c r="K8" s="61">
        <f t="shared" si="3"/>
        <v>584</v>
      </c>
      <c r="L8" s="61">
        <f>h27.2!O9+h27.3!O9+h27.4!O9+h27.5!O9+h27.6!O9+h27.7!O9+h27.8!O9+h27.9!O9+h27.10!O9+h27.11!O9+h27.12!O9+h28.1!O9</f>
        <v>487</v>
      </c>
      <c r="M8" s="61">
        <f>h27.2!P9+h27.3!P9+h27.4!P9+h27.5!P9+h27.6!P9+h27.7!P9+h27.8!P9+h27.9!P9+h27.10!P9+h27.11!P9+h27.12!P9+h28.1!P9</f>
        <v>372</v>
      </c>
      <c r="N8" s="61">
        <f t="shared" si="4"/>
        <v>859</v>
      </c>
      <c r="O8" s="62">
        <f t="shared" si="5"/>
        <v>-275</v>
      </c>
      <c r="P8" s="63">
        <f>h27.2!R9+h27.3!R9+h27.4!R9+h27.5!R9+h27.6!R9+h27.7!R9+h27.8!R9+h27.9!R9+h27.10!R9+h27.11!R9+h27.12!R9+h28.1!R9</f>
        <v>45</v>
      </c>
      <c r="Q8" s="63">
        <f>h27.2!S9+h27.3!S9+h27.4!S9+h27.5!S9+h27.6!S9+h27.7!S9+h27.8!S9+h27.9!S9+h27.10!S9+h27.11!S9+h27.12!S9+h28.1!S9</f>
        <v>23</v>
      </c>
      <c r="R8" s="64">
        <f t="shared" si="6"/>
        <v>68</v>
      </c>
      <c r="S8" s="65">
        <f>(B8+I8)-(E8+L8)</f>
        <v>-272</v>
      </c>
      <c r="T8" s="66">
        <f t="shared" si="7"/>
        <v>-200</v>
      </c>
      <c r="U8" s="67">
        <f t="shared" si="8"/>
        <v>-472</v>
      </c>
    </row>
    <row r="9" spans="1:21" ht="30.75" customHeight="1" x14ac:dyDescent="0.15">
      <c r="A9" s="56" t="s">
        <v>15</v>
      </c>
      <c r="B9" s="60">
        <f>h27.2!F10+h27.3!F10+h27.4!F10+h27.5!F10+h27.6!F10+h27.7!F10+h27.8!F10+h27.9!F10+h27.10!F10+h27.11!F10+h27.12!F10+h28.1!F10</f>
        <v>92</v>
      </c>
      <c r="C9" s="61">
        <f>h27.2!G10+h27.3!G10+h27.4!G10+h27.5!G10+h27.6!G10+h27.7!G10+h27.8!G10+h27.9!G10+h27.10!G10+h27.11!G10+h27.12!G10+h28.1!G10</f>
        <v>83</v>
      </c>
      <c r="D9" s="61">
        <f t="shared" si="0"/>
        <v>175</v>
      </c>
      <c r="E9" s="61">
        <f>h27.2!I10+h27.3!I10+h27.4!I10+h27.5!I10+h27.6!I10+h27.7!I10+h27.8!I10+h27.9!I10+h27.10!I10+h27.11!I10+h27.12!I10+h28.1!I10</f>
        <v>124</v>
      </c>
      <c r="F9" s="61">
        <f>h27.2!J10+h27.3!J10+h27.4!J10+h27.5!J10+h27.6!J10+h27.7!J10+h27.8!J10+h27.9!J10+h27.10!J10+h27.11!J10+h27.12!J10+h28.1!J10</f>
        <v>107</v>
      </c>
      <c r="G9" s="61">
        <f t="shared" si="1"/>
        <v>231</v>
      </c>
      <c r="H9" s="62">
        <f t="shared" si="2"/>
        <v>-56</v>
      </c>
      <c r="I9" s="60">
        <f>h27.2!L10+h27.3!L10+h27.4!L10+h27.5!L10+h27.6!L10+h27.7!L10+h27.8!L10+h27.9!L10+h27.10!L10+h27.11!L10+h27.12!L10+h28.1!L10</f>
        <v>243</v>
      </c>
      <c r="J9" s="61">
        <f>h27.2!M10+h27.3!M10+h27.4!M10+h27.5!M10+h27.6!M10+h27.7!M10+h27.8!M10+h27.9!M10+h27.10!M10+h27.11!M10+h27.12!M10+h28.1!M10</f>
        <v>208</v>
      </c>
      <c r="K9" s="61">
        <f t="shared" si="3"/>
        <v>451</v>
      </c>
      <c r="L9" s="61">
        <f>h27.2!O10+h27.3!O10+h27.4!O10+h27.5!O10+h27.6!O10+h27.7!O10+h27.8!O10+h27.9!O10+h27.10!O10+h27.11!O10+h27.12!O10+h28.1!O10</f>
        <v>334</v>
      </c>
      <c r="M9" s="61">
        <f>h27.2!P10+h27.3!P10+h27.4!P10+h27.5!P10+h27.6!P10+h27.7!P10+h27.8!P10+h27.9!P10+h27.10!P10+h27.11!P10+h27.12!P10+h28.1!P10</f>
        <v>298</v>
      </c>
      <c r="N9" s="61">
        <f t="shared" si="4"/>
        <v>632</v>
      </c>
      <c r="O9" s="62">
        <f t="shared" si="5"/>
        <v>-181</v>
      </c>
      <c r="P9" s="63">
        <f>h27.2!R10+h27.3!R10+h27.4!R10+h27.5!R10+h27.6!R10+h27.7!R10+h27.8!R10+h27.9!R10+h27.10!R10+h27.11!R10+h27.12!R10+h28.1!R10</f>
        <v>-95</v>
      </c>
      <c r="Q9" s="63">
        <f>h27.2!S10+h27.3!S10+h27.4!S10+h27.5!S10+h27.6!S10+h27.7!S10+h27.8!S10+h27.9!S10+h27.10!S10+h27.11!S10+h27.12!S10+h28.1!S10</f>
        <v>-81</v>
      </c>
      <c r="R9" s="64">
        <f t="shared" si="6"/>
        <v>-176</v>
      </c>
      <c r="S9" s="65">
        <f>(B9+I9)-(E9+L9)</f>
        <v>-123</v>
      </c>
      <c r="T9" s="66">
        <f t="shared" si="7"/>
        <v>-114</v>
      </c>
      <c r="U9" s="67">
        <f t="shared" si="8"/>
        <v>-237</v>
      </c>
    </row>
    <row r="10" spans="1:21" ht="30.75" customHeight="1" x14ac:dyDescent="0.15">
      <c r="A10" s="56" t="s">
        <v>16</v>
      </c>
      <c r="B10" s="60">
        <f>h27.2!F11+h27.3!F11+h27.4!F11+h27.5!F11+h27.6!F11+h27.7!F11+h27.8!F11+h27.9!F11+h27.10!F11+h27.11!F11+h27.12!F11+h28.1!F11</f>
        <v>32</v>
      </c>
      <c r="C10" s="61">
        <f>h27.2!G11+h27.3!G11+h27.4!G11+h27.5!G11+h27.6!G11+h27.7!G11+h27.8!G11+h27.9!G11+h27.10!G11+h27.11!G11+h27.12!G11+h28.1!G11</f>
        <v>35</v>
      </c>
      <c r="D10" s="61">
        <f t="shared" si="0"/>
        <v>67</v>
      </c>
      <c r="E10" s="61">
        <f>h27.2!I11+h27.3!I11+h27.4!I11+h27.5!I11+h27.6!I11+h27.7!I11+h27.8!I11+h27.9!I11+h27.10!I11+h27.11!I11+h27.12!I11+h28.1!I11</f>
        <v>42</v>
      </c>
      <c r="F10" s="61">
        <f>h27.2!J11+h27.3!J11+h27.4!J11+h27.5!J11+h27.6!J11+h27.7!J11+h27.8!J11+h27.9!J11+h27.10!J11+h27.11!J11+h27.12!J11+h28.1!J11</f>
        <v>46</v>
      </c>
      <c r="G10" s="61">
        <f t="shared" si="1"/>
        <v>88</v>
      </c>
      <c r="H10" s="62">
        <f t="shared" si="2"/>
        <v>-21</v>
      </c>
      <c r="I10" s="60">
        <f>h27.2!L11+h27.3!L11+h27.4!L11+h27.5!L11+h27.6!L11+h27.7!L11+h27.8!L11+h27.9!L11+h27.10!L11+h27.11!L11+h27.12!L11+h28.1!L11</f>
        <v>97</v>
      </c>
      <c r="J10" s="61">
        <f>h27.2!M11+h27.3!M11+h27.4!M11+h27.5!M11+h27.6!M11+h27.7!M11+h27.8!M11+h27.9!M11+h27.10!M11+h27.11!M11+h27.12!M11+h28.1!M11</f>
        <v>83</v>
      </c>
      <c r="K10" s="61">
        <f t="shared" si="3"/>
        <v>180</v>
      </c>
      <c r="L10" s="61">
        <f>h27.2!O11+h27.3!O11+h27.4!O11+h27.5!O11+h27.6!O11+h27.7!O11+h27.8!O11+h27.9!O11+h27.10!O11+h27.11!O11+h27.12!O11+h28.1!O11</f>
        <v>122</v>
      </c>
      <c r="M10" s="61">
        <f>h27.2!P11+h27.3!P11+h27.4!P11+h27.5!P11+h27.6!P11+h27.7!P11+h27.8!P11+h27.9!P11+h27.10!P11+h27.11!P11+h27.12!P11+h28.1!P11</f>
        <v>135</v>
      </c>
      <c r="N10" s="61">
        <f t="shared" si="4"/>
        <v>257</v>
      </c>
      <c r="O10" s="62">
        <f t="shared" si="5"/>
        <v>-77</v>
      </c>
      <c r="P10" s="63">
        <f>h27.2!R11+h27.3!R11+h27.4!R11+h27.5!R11+h27.6!R11+h27.7!R11+h27.8!R11+h27.9!R11+h27.10!R11+h27.11!R11+h27.12!R11+h28.1!R11</f>
        <v>41</v>
      </c>
      <c r="Q10" s="63">
        <f>h27.2!S11+h27.3!S11+h27.4!S11+h27.5!S11+h27.6!S11+h27.7!S11+h27.8!S11+h27.9!S11+h27.10!S11+h27.11!S11+h27.12!S11+h28.1!S11</f>
        <v>35</v>
      </c>
      <c r="R10" s="64">
        <f t="shared" si="6"/>
        <v>76</v>
      </c>
      <c r="S10" s="65">
        <f>(B10+I10)-(E10+L10)</f>
        <v>-35</v>
      </c>
      <c r="T10" s="66">
        <f t="shared" si="7"/>
        <v>-63</v>
      </c>
      <c r="U10" s="67">
        <f>SUM(S10:T10)</f>
        <v>-98</v>
      </c>
    </row>
    <row r="11" spans="1:21" ht="30.75" customHeight="1" x14ac:dyDescent="0.15">
      <c r="A11" s="56" t="s">
        <v>17</v>
      </c>
      <c r="B11" s="60">
        <f>h27.2!F12+h27.3!F12+h27.4!F12+h27.5!F12+h27.6!F12+h27.7!F12+h27.8!F12+h27.9!F12+h27.10!F12+h27.11!F12+h27.12!F12+h28.1!F12</f>
        <v>0</v>
      </c>
      <c r="C11" s="61">
        <f>h27.2!G12+h27.3!G12+h27.4!G12+h27.5!G12+h27.6!G12+h27.7!G12+h27.8!G12+h27.9!G12+h27.10!G12+h27.11!G12+h27.12!G12+h28.1!G12</f>
        <v>0</v>
      </c>
      <c r="D11" s="61">
        <f t="shared" si="0"/>
        <v>0</v>
      </c>
      <c r="E11" s="61">
        <f>h27.2!I12+h27.3!I12+h27.4!I12+h27.5!I12+h27.6!I12+h27.7!I12+h27.8!I12+h27.9!I12+h27.10!I12+h27.11!I12+h27.12!I12+h28.1!I12</f>
        <v>9</v>
      </c>
      <c r="F11" s="61">
        <f>h27.2!J12+h27.3!J12+h27.4!J12+h27.5!J12+h27.6!J12+h27.7!J12+h27.8!J12+h27.9!J12+h27.10!J12+h27.11!J12+h27.12!J12+h28.1!J12</f>
        <v>7</v>
      </c>
      <c r="G11" s="61">
        <f t="shared" si="1"/>
        <v>16</v>
      </c>
      <c r="H11" s="62">
        <f t="shared" si="2"/>
        <v>-16</v>
      </c>
      <c r="I11" s="60">
        <f>h27.2!L12+h27.3!L12+h27.4!L12+h27.5!L12+h27.6!L12+h27.7!L12+h27.8!L12+h27.9!L12+h27.10!L12+h27.11!L12+h27.12!L12+h28.1!L12</f>
        <v>9</v>
      </c>
      <c r="J11" s="61">
        <f>h27.2!M12+h27.3!M12+h27.4!M12+h27.5!M12+h27.6!M12+h27.7!M12+h27.8!M12+h27.9!M12+h27.10!M12+h27.11!M12+h27.12!M12+h28.1!M12</f>
        <v>6</v>
      </c>
      <c r="K11" s="61">
        <f t="shared" si="3"/>
        <v>15</v>
      </c>
      <c r="L11" s="61">
        <f>h27.2!O12+h27.3!O12+h27.4!O12+h27.5!O12+h27.6!O12+h27.7!O12+h27.8!O12+h27.9!O12+h27.10!O12+h27.11!O12+h27.12!O12+h28.1!O12</f>
        <v>18</v>
      </c>
      <c r="M11" s="61">
        <f>h27.2!P12+h27.3!P12+h27.4!P12+h27.5!P12+h27.6!P12+h27.7!P12+h27.8!P12+h27.9!P12+h27.10!P12+h27.11!P12+h27.12!P12+h28.1!P12</f>
        <v>16</v>
      </c>
      <c r="N11" s="61">
        <f t="shared" si="4"/>
        <v>34</v>
      </c>
      <c r="O11" s="62">
        <f t="shared" si="5"/>
        <v>-19</v>
      </c>
      <c r="P11" s="63">
        <f>h27.2!R12+h27.3!R12+h27.4!R12+h27.5!R12+h27.6!R12+h27.7!R12+h27.8!R12+h27.9!R12+h27.10!R12+h27.11!R12+h27.12!R12+h28.1!R12</f>
        <v>0</v>
      </c>
      <c r="Q11" s="63">
        <f>h27.2!S12+h27.3!S12+h27.4!S12+h27.5!S12+h27.6!S12+h27.7!S12+h27.8!S12+h27.9!S12+h27.10!S12+h27.11!S12+h27.12!S12+h28.1!S12</f>
        <v>0</v>
      </c>
      <c r="R11" s="64">
        <f t="shared" si="6"/>
        <v>0</v>
      </c>
      <c r="S11" s="65">
        <f>(B11+I11)-(E11+L11)</f>
        <v>-18</v>
      </c>
      <c r="T11" s="66">
        <f t="shared" si="7"/>
        <v>-17</v>
      </c>
      <c r="U11" s="67">
        <f t="shared" si="8"/>
        <v>-35</v>
      </c>
    </row>
    <row r="12" spans="1:21" ht="30.75" customHeight="1" thickBot="1" x14ac:dyDescent="0.2">
      <c r="A12" s="68" t="s">
        <v>20</v>
      </c>
      <c r="B12" s="69">
        <f>h27.2!F13+h27.3!F13+h27.4!F13+h27.5!F13+h27.6!F13+h27.7!F13+h27.8!F13+h27.9!F13+h27.10!F13+h27.11!F13+h27.12!F13+h28.1!F13</f>
        <v>51</v>
      </c>
      <c r="C12" s="70">
        <f>h27.2!G13+h27.3!G13+h27.4!G13+h27.5!G13+h27.6!G13+h27.7!G13+h27.8!G13+h27.9!G13+h27.10!G13+h27.11!G13+h27.12!G13+h28.1!G13</f>
        <v>42</v>
      </c>
      <c r="D12" s="70">
        <f t="shared" si="0"/>
        <v>93</v>
      </c>
      <c r="E12" s="70">
        <f>h27.2!I13+h27.3!I13+h27.4!I13+h27.5!I13+h27.6!I13+h27.7!I13+h27.8!I13+h27.9!I13+h27.10!I13+h27.11!I13+h27.12!I13+h28.1!I13</f>
        <v>77</v>
      </c>
      <c r="F12" s="70">
        <f>h27.2!J13+h27.3!J13+h27.4!J13+h27.5!J13+h27.6!J13+h27.7!J13+h27.8!J13+h27.9!J13+h27.10!J13+h27.11!J13+h27.12!J13+h28.1!J13</f>
        <v>82</v>
      </c>
      <c r="G12" s="70">
        <f>E12+F12</f>
        <v>159</v>
      </c>
      <c r="H12" s="91">
        <f t="shared" si="2"/>
        <v>-66</v>
      </c>
      <c r="I12" s="69">
        <f>h27.2!L13+h27.3!L13+h27.4!L13+h27.5!L13+h27.6!L13+h27.7!L13+h27.8!L13+h27.9!L13+h27.10!L13+h27.11!L13+h27.12!L13+h28.1!L13</f>
        <v>134</v>
      </c>
      <c r="J12" s="70">
        <f>h27.2!M13+h27.3!M13+h27.4!M13+h27.5!M13+h27.6!M13+h27.7!M13+h27.8!M13+h27.9!M13+h27.10!M13+h27.11!M13+h27.12!M13+h28.1!M13</f>
        <v>124</v>
      </c>
      <c r="K12" s="70">
        <f t="shared" si="3"/>
        <v>258</v>
      </c>
      <c r="L12" s="70">
        <f>h27.2!O13+h27.3!O13+h27.4!O13+h27.5!O13+h27.6!O13+h27.7!O13+h27.8!O13+h27.9!O13+h27.10!O13+h27.11!O13+h27.12!O13+h28.1!O13</f>
        <v>167</v>
      </c>
      <c r="M12" s="70">
        <f>h27.2!P13+h27.3!P13+h27.4!P13+h27.5!P13+h27.6!P13+h27.7!P13+h27.8!P13+h27.9!P13+h27.10!P13+h27.11!P13+h27.12!P13+h28.1!P13</f>
        <v>158</v>
      </c>
      <c r="N12" s="70">
        <f t="shared" si="4"/>
        <v>325</v>
      </c>
      <c r="O12" s="91">
        <f t="shared" si="5"/>
        <v>-67</v>
      </c>
      <c r="P12" s="63">
        <f>h27.2!R13+h27.3!R13+h27.4!R13+h27.5!R13+h27.6!R13+h27.7!R13+h27.8!R13+h27.9!R13+h27.10!R13+h27.11!R13+h27.12!R13+h28.1!R13</f>
        <v>22</v>
      </c>
      <c r="Q12" s="63">
        <f>h27.2!S13+h27.3!S13+h27.4!S13+h27.5!S13+h27.6!S13+h27.7!S13+h27.8!S13+h27.9!S13+h27.10!S13+h27.11!S13+h27.12!S13+h28.1!S13</f>
        <v>5</v>
      </c>
      <c r="R12" s="64">
        <f t="shared" si="6"/>
        <v>27</v>
      </c>
      <c r="S12" s="71">
        <f t="shared" si="7"/>
        <v>-59</v>
      </c>
      <c r="T12" s="72">
        <f t="shared" si="7"/>
        <v>-74</v>
      </c>
      <c r="U12" s="73">
        <f>SUM(S12:T12)</f>
        <v>-133</v>
      </c>
    </row>
    <row r="13" spans="1:21" ht="30.75" customHeight="1" thickTop="1" thickBot="1" x14ac:dyDescent="0.2">
      <c r="A13" s="74" t="s">
        <v>70</v>
      </c>
      <c r="B13" s="75">
        <f t="shared" ref="B13:G13" si="9">SUM(B6:B12)</f>
        <v>610</v>
      </c>
      <c r="C13" s="76">
        <f t="shared" si="9"/>
        <v>548</v>
      </c>
      <c r="D13" s="76">
        <f t="shared" si="9"/>
        <v>1158</v>
      </c>
      <c r="E13" s="76">
        <f t="shared" si="9"/>
        <v>1113</v>
      </c>
      <c r="F13" s="76">
        <f t="shared" si="9"/>
        <v>1010</v>
      </c>
      <c r="G13" s="76">
        <f t="shared" si="9"/>
        <v>2123</v>
      </c>
      <c r="H13" s="77">
        <f t="shared" si="2"/>
        <v>-965</v>
      </c>
      <c r="I13" s="75">
        <f t="shared" ref="I13:N13" si="10">SUM(I6:I12)</f>
        <v>2789</v>
      </c>
      <c r="J13" s="78">
        <f t="shared" si="10"/>
        <v>1700</v>
      </c>
      <c r="K13" s="76">
        <f t="shared" si="10"/>
        <v>4489</v>
      </c>
      <c r="L13" s="76">
        <f t="shared" si="10"/>
        <v>3321</v>
      </c>
      <c r="M13" s="76">
        <f t="shared" si="10"/>
        <v>2466</v>
      </c>
      <c r="N13" s="76">
        <f t="shared" si="10"/>
        <v>5787</v>
      </c>
      <c r="O13" s="77">
        <f>K13-N13</f>
        <v>-1298</v>
      </c>
      <c r="P13" s="79">
        <f>SUM(P6:P12)</f>
        <v>0</v>
      </c>
      <c r="Q13" s="80">
        <f>SUM(Q6:Q12)</f>
        <v>0</v>
      </c>
      <c r="R13" s="80">
        <f>SUM(R6:R12)</f>
        <v>0</v>
      </c>
      <c r="S13" s="81">
        <f>(B13+I13)-(E13+L13)</f>
        <v>-1035</v>
      </c>
      <c r="T13" s="82">
        <f t="shared" si="7"/>
        <v>-1228</v>
      </c>
      <c r="U13" s="83">
        <f t="shared" si="8"/>
        <v>-2263</v>
      </c>
    </row>
    <row r="14" spans="1:21" x14ac:dyDescent="0.1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19"/>
  <sheetViews>
    <sheetView showGridLines="0" zoomScale="85" zoomScaleNormal="85" workbookViewId="0">
      <selection activeCell="W7" sqref="W7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34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128"/>
    </row>
    <row r="7" spans="1:21" ht="36.75" customHeight="1" x14ac:dyDescent="0.15">
      <c r="A7" s="34" t="s">
        <v>13</v>
      </c>
      <c r="B7" s="5">
        <v>20899</v>
      </c>
      <c r="C7" s="5">
        <v>23071</v>
      </c>
      <c r="D7" s="5">
        <v>22064</v>
      </c>
      <c r="E7" s="5">
        <f t="shared" ref="E7:E13" si="0">SUM(C7:D7)</f>
        <v>45135</v>
      </c>
      <c r="F7" s="6">
        <v>13</v>
      </c>
      <c r="G7" s="6">
        <v>9</v>
      </c>
      <c r="H7" s="6">
        <f t="shared" ref="H7:H14" si="1">SUM(F7+G7)</f>
        <v>22</v>
      </c>
      <c r="I7" s="6">
        <v>26</v>
      </c>
      <c r="J7" s="6">
        <v>20</v>
      </c>
      <c r="K7" s="6">
        <f t="shared" ref="K7:K13" si="2">SUM(I7+J7)</f>
        <v>46</v>
      </c>
      <c r="L7" s="6">
        <v>59</v>
      </c>
      <c r="M7" s="6">
        <v>34</v>
      </c>
      <c r="N7" s="6">
        <f t="shared" ref="N7:N13" si="3">SUM(L7+M7)</f>
        <v>93</v>
      </c>
      <c r="O7" s="6">
        <v>78</v>
      </c>
      <c r="P7" s="6">
        <v>47</v>
      </c>
      <c r="Q7" s="6">
        <f t="shared" ref="Q7:Q13" si="4">SUM(O7+P7)</f>
        <v>125</v>
      </c>
      <c r="R7" s="7">
        <v>-12</v>
      </c>
      <c r="S7" s="7">
        <v>-4</v>
      </c>
      <c r="T7" s="7">
        <f t="shared" ref="T7:T13" si="5">SUM(R7+S7)</f>
        <v>-16</v>
      </c>
      <c r="U7" s="8">
        <f t="shared" ref="U7:U13" si="6">H7-K7+N7-Q7+T7</f>
        <v>-72</v>
      </c>
    </row>
    <row r="8" spans="1:21" ht="36.75" customHeight="1" x14ac:dyDescent="0.15">
      <c r="A8" s="34" t="s">
        <v>25</v>
      </c>
      <c r="B8" s="5">
        <v>28042</v>
      </c>
      <c r="C8" s="5">
        <v>32508</v>
      </c>
      <c r="D8" s="5">
        <v>32008</v>
      </c>
      <c r="E8" s="5">
        <f t="shared" si="0"/>
        <v>64516</v>
      </c>
      <c r="F8" s="6">
        <v>28</v>
      </c>
      <c r="G8" s="6">
        <v>21</v>
      </c>
      <c r="H8" s="6">
        <f t="shared" si="1"/>
        <v>49</v>
      </c>
      <c r="I8" s="6">
        <v>30</v>
      </c>
      <c r="J8" s="6">
        <v>30</v>
      </c>
      <c r="K8" s="6">
        <f t="shared" si="2"/>
        <v>60</v>
      </c>
      <c r="L8" s="6">
        <v>76</v>
      </c>
      <c r="M8" s="6">
        <v>38</v>
      </c>
      <c r="N8" s="6">
        <f t="shared" si="3"/>
        <v>114</v>
      </c>
      <c r="O8" s="6">
        <v>90</v>
      </c>
      <c r="P8" s="6">
        <v>66</v>
      </c>
      <c r="Q8" s="6">
        <f t="shared" si="4"/>
        <v>156</v>
      </c>
      <c r="R8" s="7">
        <v>1</v>
      </c>
      <c r="S8" s="7">
        <v>16</v>
      </c>
      <c r="T8" s="7">
        <f t="shared" si="5"/>
        <v>17</v>
      </c>
      <c r="U8" s="8">
        <f t="shared" si="6"/>
        <v>-36</v>
      </c>
    </row>
    <row r="9" spans="1:21" ht="36.75" customHeight="1" x14ac:dyDescent="0.15">
      <c r="A9" s="34" t="s">
        <v>14</v>
      </c>
      <c r="B9" s="5">
        <v>10388</v>
      </c>
      <c r="C9" s="5">
        <v>12457</v>
      </c>
      <c r="D9" s="5">
        <v>12299</v>
      </c>
      <c r="E9" s="5">
        <f t="shared" si="0"/>
        <v>24756</v>
      </c>
      <c r="F9" s="6">
        <v>2</v>
      </c>
      <c r="G9" s="6">
        <v>4</v>
      </c>
      <c r="H9" s="6">
        <f t="shared" si="1"/>
        <v>6</v>
      </c>
      <c r="I9" s="6">
        <v>11</v>
      </c>
      <c r="J9" s="6">
        <v>14</v>
      </c>
      <c r="K9" s="6">
        <f t="shared" si="2"/>
        <v>25</v>
      </c>
      <c r="L9" s="6">
        <v>20</v>
      </c>
      <c r="M9" s="6">
        <v>18</v>
      </c>
      <c r="N9" s="6">
        <f t="shared" si="3"/>
        <v>38</v>
      </c>
      <c r="O9" s="6">
        <v>38</v>
      </c>
      <c r="P9" s="6">
        <v>21</v>
      </c>
      <c r="Q9" s="6">
        <f t="shared" si="4"/>
        <v>59</v>
      </c>
      <c r="R9" s="7">
        <v>2</v>
      </c>
      <c r="S9" s="7">
        <v>-2</v>
      </c>
      <c r="T9" s="7">
        <f t="shared" si="5"/>
        <v>0</v>
      </c>
      <c r="U9" s="8">
        <f t="shared" si="6"/>
        <v>-40</v>
      </c>
    </row>
    <row r="10" spans="1:21" ht="36.75" customHeight="1" x14ac:dyDescent="0.15">
      <c r="A10" s="34" t="s">
        <v>15</v>
      </c>
      <c r="B10" s="5">
        <v>9606</v>
      </c>
      <c r="C10" s="5">
        <v>11994</v>
      </c>
      <c r="D10" s="5">
        <v>12488</v>
      </c>
      <c r="E10" s="5">
        <f t="shared" si="0"/>
        <v>24482</v>
      </c>
      <c r="F10" s="6">
        <v>9</v>
      </c>
      <c r="G10" s="6">
        <v>8</v>
      </c>
      <c r="H10" s="6">
        <f t="shared" si="1"/>
        <v>17</v>
      </c>
      <c r="I10" s="6">
        <v>6</v>
      </c>
      <c r="J10" s="6">
        <v>5</v>
      </c>
      <c r="K10" s="6">
        <f t="shared" si="2"/>
        <v>11</v>
      </c>
      <c r="L10" s="6">
        <v>6</v>
      </c>
      <c r="M10" s="6">
        <v>5</v>
      </c>
      <c r="N10" s="6">
        <f t="shared" si="3"/>
        <v>11</v>
      </c>
      <c r="O10" s="6">
        <v>20</v>
      </c>
      <c r="P10" s="6">
        <v>23</v>
      </c>
      <c r="Q10" s="6">
        <f t="shared" si="4"/>
        <v>43</v>
      </c>
      <c r="R10" s="7">
        <v>3</v>
      </c>
      <c r="S10" s="7">
        <v>-3</v>
      </c>
      <c r="T10" s="7">
        <f t="shared" si="5"/>
        <v>0</v>
      </c>
      <c r="U10" s="8">
        <f t="shared" si="6"/>
        <v>-26</v>
      </c>
    </row>
    <row r="11" spans="1:21" ht="36.75" customHeight="1" x14ac:dyDescent="0.15">
      <c r="A11" s="34" t="s">
        <v>16</v>
      </c>
      <c r="B11" s="5">
        <v>3635</v>
      </c>
      <c r="C11" s="5">
        <v>4668</v>
      </c>
      <c r="D11" s="5">
        <v>4836</v>
      </c>
      <c r="E11" s="5">
        <f t="shared" si="0"/>
        <v>9504</v>
      </c>
      <c r="F11" s="6">
        <v>2</v>
      </c>
      <c r="G11" s="6">
        <v>1</v>
      </c>
      <c r="H11" s="6">
        <f t="shared" si="1"/>
        <v>3</v>
      </c>
      <c r="I11" s="6">
        <v>1</v>
      </c>
      <c r="J11" s="6">
        <v>6</v>
      </c>
      <c r="K11" s="6">
        <f t="shared" si="2"/>
        <v>7</v>
      </c>
      <c r="L11" s="6">
        <v>3</v>
      </c>
      <c r="M11" s="6">
        <v>3</v>
      </c>
      <c r="N11" s="6">
        <f t="shared" si="3"/>
        <v>6</v>
      </c>
      <c r="O11" s="6">
        <v>8</v>
      </c>
      <c r="P11" s="6">
        <v>14</v>
      </c>
      <c r="Q11" s="6">
        <f t="shared" si="4"/>
        <v>22</v>
      </c>
      <c r="R11" s="7">
        <v>-1</v>
      </c>
      <c r="S11" s="7">
        <v>-2</v>
      </c>
      <c r="T11" s="7">
        <f t="shared" si="5"/>
        <v>-3</v>
      </c>
      <c r="U11" s="8">
        <f t="shared" si="6"/>
        <v>-23</v>
      </c>
    </row>
    <row r="12" spans="1:21" ht="36.75" customHeight="1" x14ac:dyDescent="0.15">
      <c r="A12" s="34" t="s">
        <v>17</v>
      </c>
      <c r="B12" s="5">
        <v>490</v>
      </c>
      <c r="C12" s="5">
        <v>591</v>
      </c>
      <c r="D12" s="5">
        <v>658</v>
      </c>
      <c r="E12" s="5">
        <f t="shared" si="0"/>
        <v>1249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0</v>
      </c>
      <c r="K12" s="6">
        <f t="shared" si="2"/>
        <v>0</v>
      </c>
      <c r="L12" s="6">
        <v>1</v>
      </c>
      <c r="M12" s="6">
        <v>2</v>
      </c>
      <c r="N12" s="6">
        <f t="shared" si="3"/>
        <v>3</v>
      </c>
      <c r="O12" s="6">
        <v>1</v>
      </c>
      <c r="P12" s="6">
        <v>0</v>
      </c>
      <c r="Q12" s="6">
        <f t="shared" si="4"/>
        <v>1</v>
      </c>
      <c r="R12" s="7">
        <v>-1</v>
      </c>
      <c r="S12" s="7">
        <v>-2</v>
      </c>
      <c r="T12" s="7">
        <f t="shared" si="5"/>
        <v>-3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5115</v>
      </c>
      <c r="C13" s="11">
        <v>6848</v>
      </c>
      <c r="D13" s="11">
        <v>7109</v>
      </c>
      <c r="E13" s="5">
        <f t="shared" si="0"/>
        <v>13957</v>
      </c>
      <c r="F13" s="12">
        <v>4</v>
      </c>
      <c r="G13" s="12">
        <v>1</v>
      </c>
      <c r="H13" s="12">
        <f t="shared" si="1"/>
        <v>5</v>
      </c>
      <c r="I13" s="12">
        <v>7</v>
      </c>
      <c r="J13" s="12">
        <v>10</v>
      </c>
      <c r="K13" s="12">
        <f t="shared" si="2"/>
        <v>17</v>
      </c>
      <c r="L13" s="12">
        <v>16</v>
      </c>
      <c r="M13" s="12">
        <v>10</v>
      </c>
      <c r="N13" s="12">
        <f t="shared" si="3"/>
        <v>26</v>
      </c>
      <c r="O13" s="12">
        <v>13</v>
      </c>
      <c r="P13" s="12">
        <v>9</v>
      </c>
      <c r="Q13" s="12">
        <f t="shared" si="4"/>
        <v>22</v>
      </c>
      <c r="R13" s="13">
        <v>8</v>
      </c>
      <c r="S13" s="13">
        <v>-3</v>
      </c>
      <c r="T13" s="13">
        <f t="shared" si="5"/>
        <v>5</v>
      </c>
      <c r="U13" s="8">
        <f t="shared" si="6"/>
        <v>-3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78175</v>
      </c>
      <c r="C14" s="31">
        <f>SUM(C7:C13)</f>
        <v>92137</v>
      </c>
      <c r="D14" s="31">
        <f>SUM(D7:D13)</f>
        <v>91462</v>
      </c>
      <c r="E14" s="20">
        <f>C14+D14</f>
        <v>183599</v>
      </c>
      <c r="F14" s="20">
        <f>SUM(F7:F13)</f>
        <v>58</v>
      </c>
      <c r="G14" s="20">
        <f>SUM(G7:G13)</f>
        <v>44</v>
      </c>
      <c r="H14" s="20">
        <f t="shared" si="1"/>
        <v>102</v>
      </c>
      <c r="I14" s="20">
        <f t="shared" ref="I14:U14" si="7">SUM(I7:I13)</f>
        <v>81</v>
      </c>
      <c r="J14" s="20">
        <f t="shared" si="7"/>
        <v>85</v>
      </c>
      <c r="K14" s="20">
        <f t="shared" si="7"/>
        <v>166</v>
      </c>
      <c r="L14" s="20">
        <f t="shared" si="7"/>
        <v>181</v>
      </c>
      <c r="M14" s="20">
        <f t="shared" si="7"/>
        <v>110</v>
      </c>
      <c r="N14" s="20">
        <f t="shared" si="7"/>
        <v>291</v>
      </c>
      <c r="O14" s="20">
        <f t="shared" si="7"/>
        <v>248</v>
      </c>
      <c r="P14" s="20">
        <f t="shared" si="7"/>
        <v>180</v>
      </c>
      <c r="Q14" s="20">
        <f t="shared" si="7"/>
        <v>428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-201</v>
      </c>
    </row>
    <row r="15" spans="1:21" ht="36.75" customHeight="1" thickTop="1" x14ac:dyDescent="0.15">
      <c r="A15" s="14" t="s">
        <v>19</v>
      </c>
      <c r="B15" s="22">
        <f>B14-B16</f>
        <v>-52</v>
      </c>
      <c r="C15" s="22">
        <f>C14-C16</f>
        <v>-90</v>
      </c>
      <c r="D15" s="22">
        <f>D14-D16</f>
        <v>-111</v>
      </c>
      <c r="E15" s="22">
        <f>C15+D15</f>
        <v>-201</v>
      </c>
      <c r="F15" s="129">
        <f>H14-K14</f>
        <v>-64</v>
      </c>
      <c r="G15" s="130"/>
      <c r="H15" s="130"/>
      <c r="I15" s="130"/>
      <c r="J15" s="130"/>
      <c r="K15" s="131"/>
      <c r="L15" s="129">
        <f>N14-Q14</f>
        <v>-137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78227</v>
      </c>
      <c r="C16" s="36">
        <v>92227</v>
      </c>
      <c r="D16" s="36">
        <v>91573</v>
      </c>
      <c r="E16" s="23">
        <v>183800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9"/>
  <sheetViews>
    <sheetView showGridLines="0" zoomScale="85" zoomScaleNormal="85" workbookViewId="0">
      <selection activeCell="W8" sqref="W8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33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128"/>
    </row>
    <row r="7" spans="1:21" ht="36.75" customHeight="1" x14ac:dyDescent="0.15">
      <c r="A7" s="33" t="s">
        <v>13</v>
      </c>
      <c r="B7" s="5">
        <v>20913</v>
      </c>
      <c r="C7" s="5">
        <v>23115</v>
      </c>
      <c r="D7" s="5">
        <v>22092</v>
      </c>
      <c r="E7" s="5">
        <f>SUM(C7:D7)</f>
        <v>45207</v>
      </c>
      <c r="F7" s="6">
        <v>13</v>
      </c>
      <c r="G7" s="6">
        <v>13</v>
      </c>
      <c r="H7" s="6">
        <f>SUM(F7+G7)</f>
        <v>26</v>
      </c>
      <c r="I7" s="6">
        <v>31</v>
      </c>
      <c r="J7" s="6">
        <v>18</v>
      </c>
      <c r="K7" s="6">
        <f t="shared" ref="K7:K13" si="0">SUM(I7+J7)</f>
        <v>49</v>
      </c>
      <c r="L7" s="6">
        <v>319</v>
      </c>
      <c r="M7" s="6">
        <v>80</v>
      </c>
      <c r="N7" s="6">
        <f t="shared" ref="N7:N13" si="1">SUM(L7+M7)</f>
        <v>399</v>
      </c>
      <c r="O7" s="6">
        <v>137</v>
      </c>
      <c r="P7" s="6">
        <v>87</v>
      </c>
      <c r="Q7" s="6">
        <f t="shared" ref="Q7:Q13" si="2">SUM(O7+P7)</f>
        <v>224</v>
      </c>
      <c r="R7" s="7">
        <v>-4</v>
      </c>
      <c r="S7" s="7">
        <v>-9</v>
      </c>
      <c r="T7" s="7">
        <f t="shared" ref="T7:T13" si="3">SUM(R7+S7)</f>
        <v>-13</v>
      </c>
      <c r="U7" s="8">
        <f t="shared" ref="U7:U13" si="4">H7-K7+N7-Q7+T7</f>
        <v>139</v>
      </c>
    </row>
    <row r="8" spans="1:21" ht="36.75" customHeight="1" x14ac:dyDescent="0.15">
      <c r="A8" s="33" t="s">
        <v>25</v>
      </c>
      <c r="B8" s="5">
        <v>28060</v>
      </c>
      <c r="C8" s="5">
        <v>32523</v>
      </c>
      <c r="D8" s="5">
        <v>32029</v>
      </c>
      <c r="E8" s="5">
        <f t="shared" ref="E8:E13" si="5">SUM(C8:D8)</f>
        <v>64552</v>
      </c>
      <c r="F8" s="6">
        <v>19</v>
      </c>
      <c r="G8" s="6">
        <v>15</v>
      </c>
      <c r="H8" s="6">
        <f t="shared" ref="H8:H14" si="6">SUM(F8+G8)</f>
        <v>34</v>
      </c>
      <c r="I8" s="6">
        <v>23</v>
      </c>
      <c r="J8" s="6">
        <v>27</v>
      </c>
      <c r="K8" s="6">
        <f t="shared" si="0"/>
        <v>50</v>
      </c>
      <c r="L8" s="6">
        <v>156</v>
      </c>
      <c r="M8" s="6">
        <v>63</v>
      </c>
      <c r="N8" s="6">
        <f t="shared" si="1"/>
        <v>219</v>
      </c>
      <c r="O8" s="6">
        <v>140</v>
      </c>
      <c r="P8" s="6">
        <v>98</v>
      </c>
      <c r="Q8" s="6">
        <f t="shared" si="2"/>
        <v>238</v>
      </c>
      <c r="R8" s="7">
        <v>11</v>
      </c>
      <c r="S8" s="7">
        <v>11</v>
      </c>
      <c r="T8" s="7">
        <f t="shared" si="3"/>
        <v>22</v>
      </c>
      <c r="U8" s="8">
        <f t="shared" si="4"/>
        <v>-13</v>
      </c>
    </row>
    <row r="9" spans="1:21" ht="36.75" customHeight="1" x14ac:dyDescent="0.15">
      <c r="A9" s="33" t="s">
        <v>14</v>
      </c>
      <c r="B9" s="5">
        <v>10390</v>
      </c>
      <c r="C9" s="5">
        <v>12482</v>
      </c>
      <c r="D9" s="5">
        <v>12314</v>
      </c>
      <c r="E9" s="5">
        <f t="shared" si="5"/>
        <v>24796</v>
      </c>
      <c r="F9" s="6">
        <v>11</v>
      </c>
      <c r="G9" s="6">
        <v>7</v>
      </c>
      <c r="H9" s="6">
        <f t="shared" si="6"/>
        <v>18</v>
      </c>
      <c r="I9" s="6">
        <v>14</v>
      </c>
      <c r="J9" s="6">
        <v>13</v>
      </c>
      <c r="K9" s="6">
        <f t="shared" si="0"/>
        <v>27</v>
      </c>
      <c r="L9" s="6">
        <v>39</v>
      </c>
      <c r="M9" s="6">
        <v>46</v>
      </c>
      <c r="N9" s="6">
        <f t="shared" si="1"/>
        <v>85</v>
      </c>
      <c r="O9" s="6">
        <v>63</v>
      </c>
      <c r="P9" s="6">
        <v>42</v>
      </c>
      <c r="Q9" s="6">
        <f t="shared" si="2"/>
        <v>105</v>
      </c>
      <c r="R9" s="7">
        <v>-2</v>
      </c>
      <c r="S9" s="7">
        <v>2</v>
      </c>
      <c r="T9" s="7">
        <f t="shared" si="3"/>
        <v>0</v>
      </c>
      <c r="U9" s="8">
        <f t="shared" si="4"/>
        <v>-29</v>
      </c>
    </row>
    <row r="10" spans="1:21" ht="36.75" customHeight="1" x14ac:dyDescent="0.15">
      <c r="A10" s="33" t="s">
        <v>15</v>
      </c>
      <c r="B10" s="5">
        <v>9621</v>
      </c>
      <c r="C10" s="5">
        <v>12002</v>
      </c>
      <c r="D10" s="5">
        <v>12506</v>
      </c>
      <c r="E10" s="5">
        <f t="shared" si="5"/>
        <v>24508</v>
      </c>
      <c r="F10" s="6">
        <v>9</v>
      </c>
      <c r="G10" s="6">
        <v>6</v>
      </c>
      <c r="H10" s="6">
        <f t="shared" si="6"/>
        <v>15</v>
      </c>
      <c r="I10" s="6">
        <v>10</v>
      </c>
      <c r="J10" s="6">
        <v>6</v>
      </c>
      <c r="K10" s="6">
        <f t="shared" si="0"/>
        <v>16</v>
      </c>
      <c r="L10" s="6">
        <v>46</v>
      </c>
      <c r="M10" s="6">
        <v>26</v>
      </c>
      <c r="N10" s="6">
        <f t="shared" si="1"/>
        <v>72</v>
      </c>
      <c r="O10" s="6">
        <v>55</v>
      </c>
      <c r="P10" s="6">
        <v>35</v>
      </c>
      <c r="Q10" s="6">
        <f t="shared" si="2"/>
        <v>90</v>
      </c>
      <c r="R10" s="7">
        <v>-8</v>
      </c>
      <c r="S10" s="7">
        <v>-7</v>
      </c>
      <c r="T10" s="7">
        <f t="shared" si="3"/>
        <v>-15</v>
      </c>
      <c r="U10" s="8">
        <f t="shared" si="4"/>
        <v>-34</v>
      </c>
    </row>
    <row r="11" spans="1:21" ht="36.75" customHeight="1" x14ac:dyDescent="0.15">
      <c r="A11" s="33" t="s">
        <v>16</v>
      </c>
      <c r="B11" s="5">
        <v>3646</v>
      </c>
      <c r="C11" s="5">
        <v>4673</v>
      </c>
      <c r="D11" s="5">
        <v>4854</v>
      </c>
      <c r="E11" s="5">
        <f t="shared" si="5"/>
        <v>9527</v>
      </c>
      <c r="F11" s="6">
        <v>2</v>
      </c>
      <c r="G11" s="6">
        <v>3</v>
      </c>
      <c r="H11" s="6">
        <f t="shared" si="6"/>
        <v>5</v>
      </c>
      <c r="I11" s="6">
        <v>5</v>
      </c>
      <c r="J11" s="6">
        <v>2</v>
      </c>
      <c r="K11" s="6">
        <f t="shared" si="0"/>
        <v>7</v>
      </c>
      <c r="L11" s="6">
        <v>13</v>
      </c>
      <c r="M11" s="6">
        <v>12</v>
      </c>
      <c r="N11" s="6">
        <f t="shared" si="1"/>
        <v>25</v>
      </c>
      <c r="O11" s="6">
        <v>21</v>
      </c>
      <c r="P11" s="6">
        <v>15</v>
      </c>
      <c r="Q11" s="6">
        <f t="shared" si="2"/>
        <v>36</v>
      </c>
      <c r="R11" s="7">
        <v>-1</v>
      </c>
      <c r="S11" s="7">
        <v>-3</v>
      </c>
      <c r="T11" s="7">
        <f t="shared" si="3"/>
        <v>-4</v>
      </c>
      <c r="U11" s="8">
        <f t="shared" si="4"/>
        <v>-17</v>
      </c>
    </row>
    <row r="12" spans="1:21" ht="36.75" customHeight="1" x14ac:dyDescent="0.15">
      <c r="A12" s="33" t="s">
        <v>17</v>
      </c>
      <c r="B12" s="5">
        <v>487</v>
      </c>
      <c r="C12" s="5">
        <v>592</v>
      </c>
      <c r="D12" s="5">
        <v>658</v>
      </c>
      <c r="E12" s="5">
        <f t="shared" si="5"/>
        <v>1250</v>
      </c>
      <c r="F12" s="6">
        <v>0</v>
      </c>
      <c r="G12" s="6">
        <v>0</v>
      </c>
      <c r="H12" s="6">
        <f t="shared" si="6"/>
        <v>0</v>
      </c>
      <c r="I12" s="6">
        <v>0</v>
      </c>
      <c r="J12" s="6">
        <v>2</v>
      </c>
      <c r="K12" s="6">
        <f t="shared" si="0"/>
        <v>2</v>
      </c>
      <c r="L12" s="6">
        <v>1</v>
      </c>
      <c r="M12" s="6">
        <v>1</v>
      </c>
      <c r="N12" s="6">
        <f t="shared" si="1"/>
        <v>2</v>
      </c>
      <c r="O12" s="6">
        <v>3</v>
      </c>
      <c r="P12" s="6">
        <v>2</v>
      </c>
      <c r="Q12" s="6">
        <f t="shared" si="2"/>
        <v>5</v>
      </c>
      <c r="R12" s="7">
        <v>0</v>
      </c>
      <c r="S12" s="7">
        <v>0</v>
      </c>
      <c r="T12" s="7">
        <f t="shared" si="3"/>
        <v>0</v>
      </c>
      <c r="U12" s="8">
        <f t="shared" si="4"/>
        <v>-5</v>
      </c>
    </row>
    <row r="13" spans="1:21" ht="36.75" customHeight="1" thickBot="1" x14ac:dyDescent="0.2">
      <c r="A13" s="10" t="s">
        <v>20</v>
      </c>
      <c r="B13" s="11">
        <v>5110</v>
      </c>
      <c r="C13" s="11">
        <v>6840</v>
      </c>
      <c r="D13" s="11">
        <v>7120</v>
      </c>
      <c r="E13" s="5">
        <f t="shared" si="5"/>
        <v>13960</v>
      </c>
      <c r="F13" s="12">
        <v>2</v>
      </c>
      <c r="G13" s="12">
        <v>3</v>
      </c>
      <c r="H13" s="12">
        <f t="shared" si="6"/>
        <v>5</v>
      </c>
      <c r="I13" s="12">
        <v>2</v>
      </c>
      <c r="J13" s="12">
        <v>8</v>
      </c>
      <c r="K13" s="12">
        <f t="shared" si="0"/>
        <v>10</v>
      </c>
      <c r="L13" s="12">
        <v>19</v>
      </c>
      <c r="M13" s="12">
        <v>11</v>
      </c>
      <c r="N13" s="12">
        <f t="shared" si="1"/>
        <v>30</v>
      </c>
      <c r="O13" s="12">
        <v>19</v>
      </c>
      <c r="P13" s="12">
        <v>17</v>
      </c>
      <c r="Q13" s="12">
        <f t="shared" si="2"/>
        <v>36</v>
      </c>
      <c r="R13" s="13">
        <v>4</v>
      </c>
      <c r="S13" s="13">
        <v>6</v>
      </c>
      <c r="T13" s="13">
        <f t="shared" si="3"/>
        <v>10</v>
      </c>
      <c r="U13" s="8">
        <f t="shared" si="4"/>
        <v>-1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78227</v>
      </c>
      <c r="C14" s="31">
        <f>SUM(C7:C13)</f>
        <v>92227</v>
      </c>
      <c r="D14" s="31">
        <f>SUM(D7:D13)</f>
        <v>91573</v>
      </c>
      <c r="E14" s="20">
        <f>C14+D14</f>
        <v>183800</v>
      </c>
      <c r="F14" s="20">
        <f>SUM(F7:F13)</f>
        <v>56</v>
      </c>
      <c r="G14" s="20">
        <f>SUM(G7:G13)</f>
        <v>47</v>
      </c>
      <c r="H14" s="20">
        <f t="shared" si="6"/>
        <v>103</v>
      </c>
      <c r="I14" s="20">
        <f t="shared" ref="I14:U14" si="7">SUM(I7:I13)</f>
        <v>85</v>
      </c>
      <c r="J14" s="20">
        <f t="shared" si="7"/>
        <v>76</v>
      </c>
      <c r="K14" s="20">
        <f t="shared" si="7"/>
        <v>161</v>
      </c>
      <c r="L14" s="20">
        <f t="shared" si="7"/>
        <v>593</v>
      </c>
      <c r="M14" s="20">
        <f t="shared" si="7"/>
        <v>239</v>
      </c>
      <c r="N14" s="20">
        <f t="shared" si="7"/>
        <v>832</v>
      </c>
      <c r="O14" s="20">
        <f t="shared" si="7"/>
        <v>438</v>
      </c>
      <c r="P14" s="20">
        <f t="shared" si="7"/>
        <v>296</v>
      </c>
      <c r="Q14" s="20">
        <f t="shared" si="7"/>
        <v>734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40</v>
      </c>
    </row>
    <row r="15" spans="1:21" ht="36.75" customHeight="1" thickTop="1" x14ac:dyDescent="0.15">
      <c r="A15" s="14" t="s">
        <v>19</v>
      </c>
      <c r="B15" s="22">
        <f>B14-B16</f>
        <v>360</v>
      </c>
      <c r="C15" s="22">
        <f>C14-C16</f>
        <v>126</v>
      </c>
      <c r="D15" s="22">
        <f>D14-D16</f>
        <v>-86</v>
      </c>
      <c r="E15" s="22">
        <f>C15+D15</f>
        <v>40</v>
      </c>
      <c r="F15" s="129">
        <f>H14-K14</f>
        <v>-58</v>
      </c>
      <c r="G15" s="130"/>
      <c r="H15" s="130"/>
      <c r="I15" s="130"/>
      <c r="J15" s="130"/>
      <c r="K15" s="131"/>
      <c r="L15" s="129">
        <f>N14-Q14</f>
        <v>98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77867</v>
      </c>
      <c r="C16" s="25">
        <v>92101</v>
      </c>
      <c r="D16" s="25">
        <v>91659</v>
      </c>
      <c r="E16" s="26">
        <v>183760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19"/>
  <sheetViews>
    <sheetView showGridLines="0" topLeftCell="A2" zoomScale="85" zoomScaleNormal="85" workbookViewId="0">
      <selection activeCell="O7" sqref="O7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32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128"/>
    </row>
    <row r="7" spans="1:21" ht="36.75" customHeight="1" x14ac:dyDescent="0.15">
      <c r="A7" s="32" t="s">
        <v>13</v>
      </c>
      <c r="B7" s="5">
        <v>20685</v>
      </c>
      <c r="C7" s="5">
        <v>22955</v>
      </c>
      <c r="D7" s="5">
        <v>22113</v>
      </c>
      <c r="E7" s="5">
        <f>SUM(C7:D7)</f>
        <v>45068</v>
      </c>
      <c r="F7" s="6">
        <v>16</v>
      </c>
      <c r="G7" s="6">
        <v>9</v>
      </c>
      <c r="H7" s="6">
        <f>SUM(F7+G7)</f>
        <v>25</v>
      </c>
      <c r="I7" s="6">
        <v>22</v>
      </c>
      <c r="J7" s="6">
        <v>26</v>
      </c>
      <c r="K7" s="6">
        <f t="shared" ref="K7:K13" si="0">SUM(I7+J7)</f>
        <v>48</v>
      </c>
      <c r="L7" s="6">
        <v>131</v>
      </c>
      <c r="M7" s="6">
        <v>94</v>
      </c>
      <c r="N7" s="6">
        <f t="shared" ref="N7:N13" si="1">SUM(L7+M7)</f>
        <v>225</v>
      </c>
      <c r="O7" s="6">
        <v>299</v>
      </c>
      <c r="P7" s="6">
        <v>153</v>
      </c>
      <c r="Q7" s="6">
        <f t="shared" ref="Q7:Q13" si="2">SUM(O7+P7)</f>
        <v>452</v>
      </c>
      <c r="R7" s="7">
        <v>-28</v>
      </c>
      <c r="S7" s="7">
        <v>2</v>
      </c>
      <c r="T7" s="7">
        <f t="shared" ref="T7:T13" si="3">SUM(R7+S7)</f>
        <v>-26</v>
      </c>
      <c r="U7" s="8">
        <f t="shared" ref="U7:U13" si="4">H7-K7+N7-Q7+T7</f>
        <v>-276</v>
      </c>
    </row>
    <row r="8" spans="1:21" ht="36.75" customHeight="1" x14ac:dyDescent="0.15">
      <c r="A8" s="32" t="s">
        <v>25</v>
      </c>
      <c r="B8" s="5">
        <v>27981</v>
      </c>
      <c r="C8" s="5">
        <v>32500</v>
      </c>
      <c r="D8" s="5">
        <v>32065</v>
      </c>
      <c r="E8" s="5">
        <f t="shared" ref="E8:E13" si="5">SUM(C8:D8)</f>
        <v>64565</v>
      </c>
      <c r="F8" s="6">
        <v>16</v>
      </c>
      <c r="G8" s="6">
        <v>17</v>
      </c>
      <c r="H8" s="6">
        <f t="shared" ref="H8:H14" si="6">SUM(F8+G8)</f>
        <v>33</v>
      </c>
      <c r="I8" s="6">
        <v>36</v>
      </c>
      <c r="J8" s="6">
        <v>34</v>
      </c>
      <c r="K8" s="6">
        <f t="shared" si="0"/>
        <v>70</v>
      </c>
      <c r="L8" s="6">
        <v>178</v>
      </c>
      <c r="M8" s="6">
        <v>111</v>
      </c>
      <c r="N8" s="6">
        <f t="shared" si="1"/>
        <v>289</v>
      </c>
      <c r="O8" s="6">
        <v>229</v>
      </c>
      <c r="P8" s="6">
        <v>204</v>
      </c>
      <c r="Q8" s="6">
        <f t="shared" si="2"/>
        <v>433</v>
      </c>
      <c r="R8" s="7">
        <v>27</v>
      </c>
      <c r="S8" s="7">
        <v>-13</v>
      </c>
      <c r="T8" s="7">
        <f t="shared" si="3"/>
        <v>14</v>
      </c>
      <c r="U8" s="8">
        <f t="shared" si="4"/>
        <v>-167</v>
      </c>
    </row>
    <row r="9" spans="1:21" ht="36.75" customHeight="1" x14ac:dyDescent="0.15">
      <c r="A9" s="32" t="s">
        <v>14</v>
      </c>
      <c r="B9" s="5">
        <v>10374</v>
      </c>
      <c r="C9" s="5">
        <v>12511</v>
      </c>
      <c r="D9" s="5">
        <v>12314</v>
      </c>
      <c r="E9" s="5">
        <f t="shared" si="5"/>
        <v>24825</v>
      </c>
      <c r="F9" s="6">
        <v>7</v>
      </c>
      <c r="G9" s="6">
        <v>4</v>
      </c>
      <c r="H9" s="6">
        <f t="shared" si="6"/>
        <v>11</v>
      </c>
      <c r="I9" s="6">
        <v>15</v>
      </c>
      <c r="J9" s="6">
        <v>9</v>
      </c>
      <c r="K9" s="6">
        <f t="shared" si="0"/>
        <v>24</v>
      </c>
      <c r="L9" s="6">
        <v>85</v>
      </c>
      <c r="M9" s="6">
        <v>50</v>
      </c>
      <c r="N9" s="6">
        <f t="shared" si="1"/>
        <v>135</v>
      </c>
      <c r="O9" s="6">
        <v>77</v>
      </c>
      <c r="P9" s="6">
        <v>96</v>
      </c>
      <c r="Q9" s="6">
        <f t="shared" si="2"/>
        <v>173</v>
      </c>
      <c r="R9" s="7">
        <v>8</v>
      </c>
      <c r="S9" s="7">
        <v>4</v>
      </c>
      <c r="T9" s="7">
        <f t="shared" si="3"/>
        <v>12</v>
      </c>
      <c r="U9" s="8">
        <f t="shared" si="4"/>
        <v>-39</v>
      </c>
    </row>
    <row r="10" spans="1:21" ht="36.75" customHeight="1" x14ac:dyDescent="0.15">
      <c r="A10" s="32" t="s">
        <v>15</v>
      </c>
      <c r="B10" s="5">
        <v>9603</v>
      </c>
      <c r="C10" s="5">
        <v>12020</v>
      </c>
      <c r="D10" s="5">
        <v>12522</v>
      </c>
      <c r="E10" s="5">
        <f t="shared" si="5"/>
        <v>24542</v>
      </c>
      <c r="F10" s="6">
        <v>13</v>
      </c>
      <c r="G10" s="6">
        <v>8</v>
      </c>
      <c r="H10" s="6">
        <f t="shared" si="6"/>
        <v>21</v>
      </c>
      <c r="I10" s="6">
        <v>9</v>
      </c>
      <c r="J10" s="6">
        <v>10</v>
      </c>
      <c r="K10" s="6">
        <f t="shared" si="0"/>
        <v>19</v>
      </c>
      <c r="L10" s="6">
        <v>44</v>
      </c>
      <c r="M10" s="6">
        <v>49</v>
      </c>
      <c r="N10" s="6">
        <f t="shared" si="1"/>
        <v>93</v>
      </c>
      <c r="O10" s="6">
        <v>85</v>
      </c>
      <c r="P10" s="6">
        <v>72</v>
      </c>
      <c r="Q10" s="6">
        <f t="shared" si="2"/>
        <v>157</v>
      </c>
      <c r="R10" s="7">
        <v>-16</v>
      </c>
      <c r="S10" s="7">
        <v>-10</v>
      </c>
      <c r="T10" s="7">
        <f t="shared" si="3"/>
        <v>-26</v>
      </c>
      <c r="U10" s="8">
        <f t="shared" si="4"/>
        <v>-88</v>
      </c>
    </row>
    <row r="11" spans="1:21" ht="36.75" customHeight="1" x14ac:dyDescent="0.15">
      <c r="A11" s="32" t="s">
        <v>16</v>
      </c>
      <c r="B11" s="5">
        <v>3645</v>
      </c>
      <c r="C11" s="5">
        <v>4685</v>
      </c>
      <c r="D11" s="5">
        <v>4859</v>
      </c>
      <c r="E11" s="5">
        <f t="shared" si="5"/>
        <v>9544</v>
      </c>
      <c r="F11" s="6">
        <v>3</v>
      </c>
      <c r="G11" s="6">
        <v>3</v>
      </c>
      <c r="H11" s="6">
        <f t="shared" si="6"/>
        <v>6</v>
      </c>
      <c r="I11" s="6">
        <v>1</v>
      </c>
      <c r="J11" s="6">
        <v>2</v>
      </c>
      <c r="K11" s="6">
        <f t="shared" si="0"/>
        <v>3</v>
      </c>
      <c r="L11" s="6">
        <v>25</v>
      </c>
      <c r="M11" s="6">
        <v>14</v>
      </c>
      <c r="N11" s="6">
        <f t="shared" si="1"/>
        <v>39</v>
      </c>
      <c r="O11" s="6">
        <v>22</v>
      </c>
      <c r="P11" s="6">
        <v>30</v>
      </c>
      <c r="Q11" s="6">
        <f t="shared" si="2"/>
        <v>52</v>
      </c>
      <c r="R11" s="7">
        <v>12</v>
      </c>
      <c r="S11" s="7">
        <v>14</v>
      </c>
      <c r="T11" s="7">
        <f t="shared" si="3"/>
        <v>26</v>
      </c>
      <c r="U11" s="8">
        <f t="shared" si="4"/>
        <v>16</v>
      </c>
    </row>
    <row r="12" spans="1:21" ht="36.75" customHeight="1" x14ac:dyDescent="0.15">
      <c r="A12" s="32" t="s">
        <v>17</v>
      </c>
      <c r="B12" s="5">
        <v>487</v>
      </c>
      <c r="C12" s="5">
        <v>594</v>
      </c>
      <c r="D12" s="5">
        <v>661</v>
      </c>
      <c r="E12" s="5">
        <f t="shared" si="5"/>
        <v>1255</v>
      </c>
      <c r="F12" s="6">
        <v>0</v>
      </c>
      <c r="G12" s="6">
        <v>0</v>
      </c>
      <c r="H12" s="6">
        <f t="shared" si="6"/>
        <v>0</v>
      </c>
      <c r="I12" s="6">
        <v>3</v>
      </c>
      <c r="J12" s="6">
        <v>0</v>
      </c>
      <c r="K12" s="6">
        <f t="shared" si="0"/>
        <v>3</v>
      </c>
      <c r="L12" s="6">
        <v>1</v>
      </c>
      <c r="M12" s="6">
        <v>2</v>
      </c>
      <c r="N12" s="6">
        <f t="shared" si="1"/>
        <v>3</v>
      </c>
      <c r="O12" s="6">
        <v>4</v>
      </c>
      <c r="P12" s="6">
        <v>2</v>
      </c>
      <c r="Q12" s="6">
        <f t="shared" si="2"/>
        <v>6</v>
      </c>
      <c r="R12" s="7">
        <v>2</v>
      </c>
      <c r="S12" s="7">
        <v>2</v>
      </c>
      <c r="T12" s="7">
        <f t="shared" si="3"/>
        <v>4</v>
      </c>
      <c r="U12" s="8">
        <f t="shared" si="4"/>
        <v>-2</v>
      </c>
    </row>
    <row r="13" spans="1:21" ht="36.75" customHeight="1" thickBot="1" x14ac:dyDescent="0.2">
      <c r="A13" s="10" t="s">
        <v>20</v>
      </c>
      <c r="B13" s="11">
        <v>5092</v>
      </c>
      <c r="C13" s="11">
        <v>6836</v>
      </c>
      <c r="D13" s="11">
        <v>7125</v>
      </c>
      <c r="E13" s="5">
        <f t="shared" si="5"/>
        <v>13961</v>
      </c>
      <c r="F13" s="12">
        <v>5</v>
      </c>
      <c r="G13" s="12">
        <v>4</v>
      </c>
      <c r="H13" s="12">
        <f t="shared" si="6"/>
        <v>9</v>
      </c>
      <c r="I13" s="12">
        <v>5</v>
      </c>
      <c r="J13" s="12">
        <v>6</v>
      </c>
      <c r="K13" s="12">
        <f t="shared" si="0"/>
        <v>11</v>
      </c>
      <c r="L13" s="12">
        <v>12</v>
      </c>
      <c r="M13" s="12">
        <v>19</v>
      </c>
      <c r="N13" s="12">
        <f t="shared" si="1"/>
        <v>31</v>
      </c>
      <c r="O13" s="12">
        <v>42</v>
      </c>
      <c r="P13" s="12">
        <v>46</v>
      </c>
      <c r="Q13" s="12">
        <f t="shared" si="2"/>
        <v>88</v>
      </c>
      <c r="R13" s="13">
        <v>-5</v>
      </c>
      <c r="S13" s="13">
        <v>1</v>
      </c>
      <c r="T13" s="13">
        <f t="shared" si="3"/>
        <v>-4</v>
      </c>
      <c r="U13" s="8">
        <f t="shared" si="4"/>
        <v>-63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77867</v>
      </c>
      <c r="C14" s="31">
        <f>SUM(C7:C13)</f>
        <v>92101</v>
      </c>
      <c r="D14" s="31">
        <f>SUM(D7:D13)</f>
        <v>91659</v>
      </c>
      <c r="E14" s="20">
        <f>C14+D14</f>
        <v>183760</v>
      </c>
      <c r="F14" s="20">
        <f>SUM(F7:F13)</f>
        <v>60</v>
      </c>
      <c r="G14" s="20">
        <f>SUM(G7:G13)</f>
        <v>45</v>
      </c>
      <c r="H14" s="20">
        <f t="shared" si="6"/>
        <v>105</v>
      </c>
      <c r="I14" s="20">
        <f t="shared" ref="I14:U14" si="7">SUM(I7:I13)</f>
        <v>91</v>
      </c>
      <c r="J14" s="20">
        <f t="shared" si="7"/>
        <v>87</v>
      </c>
      <c r="K14" s="20">
        <f t="shared" si="7"/>
        <v>178</v>
      </c>
      <c r="L14" s="20">
        <f t="shared" si="7"/>
        <v>476</v>
      </c>
      <c r="M14" s="20">
        <f t="shared" si="7"/>
        <v>339</v>
      </c>
      <c r="N14" s="20">
        <f t="shared" si="7"/>
        <v>815</v>
      </c>
      <c r="O14" s="20">
        <f t="shared" si="7"/>
        <v>758</v>
      </c>
      <c r="P14" s="20">
        <f t="shared" si="7"/>
        <v>603</v>
      </c>
      <c r="Q14" s="20">
        <f t="shared" si="7"/>
        <v>1361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-619</v>
      </c>
    </row>
    <row r="15" spans="1:21" ht="36.75" customHeight="1" thickTop="1" x14ac:dyDescent="0.15">
      <c r="A15" s="14" t="s">
        <v>19</v>
      </c>
      <c r="B15" s="22">
        <f>B14-B16</f>
        <v>-83</v>
      </c>
      <c r="C15" s="22">
        <f>C14-C16</f>
        <v>-313</v>
      </c>
      <c r="D15" s="22">
        <f>D14-D16</f>
        <v>-306</v>
      </c>
      <c r="E15" s="22">
        <f>C15+D15</f>
        <v>-619</v>
      </c>
      <c r="F15" s="129">
        <f>H14-K14</f>
        <v>-73</v>
      </c>
      <c r="G15" s="130"/>
      <c r="H15" s="130"/>
      <c r="I15" s="130"/>
      <c r="J15" s="130"/>
      <c r="K15" s="131"/>
      <c r="L15" s="129">
        <f>N14-Q14</f>
        <v>-546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77950</v>
      </c>
      <c r="C16" s="25">
        <v>92414</v>
      </c>
      <c r="D16" s="25">
        <v>91965</v>
      </c>
      <c r="E16" s="26">
        <v>184379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19"/>
  <sheetViews>
    <sheetView showGridLines="0" zoomScale="85" zoomScaleNormal="85" workbookViewId="0">
      <selection activeCell="W4" sqref="W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31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28"/>
    </row>
    <row r="7" spans="1:21" ht="36.75" customHeight="1" x14ac:dyDescent="0.15">
      <c r="A7" s="30" t="s">
        <v>13</v>
      </c>
      <c r="B7" s="5">
        <v>20847</v>
      </c>
      <c r="C7" s="5">
        <v>23157</v>
      </c>
      <c r="D7" s="5">
        <v>22187</v>
      </c>
      <c r="E7" s="5">
        <f>SUM(C7:D7)</f>
        <v>45344</v>
      </c>
      <c r="F7" s="6">
        <v>10</v>
      </c>
      <c r="G7" s="6">
        <v>7</v>
      </c>
      <c r="H7" s="6">
        <f>SUM(F7+G7)</f>
        <v>17</v>
      </c>
      <c r="I7" s="6">
        <v>25</v>
      </c>
      <c r="J7" s="6">
        <v>21</v>
      </c>
      <c r="K7" s="6">
        <f t="shared" ref="K7:K13" si="0">SUM(I7+J7)</f>
        <v>46</v>
      </c>
      <c r="L7" s="6">
        <v>47</v>
      </c>
      <c r="M7" s="6">
        <v>30</v>
      </c>
      <c r="N7" s="6">
        <f t="shared" ref="N7:N13" si="1">SUM(L7+M7)</f>
        <v>77</v>
      </c>
      <c r="O7" s="6">
        <v>59</v>
      </c>
      <c r="P7" s="6">
        <v>37</v>
      </c>
      <c r="Q7" s="6">
        <f t="shared" ref="Q7:Q13" si="2">SUM(O7+P7)</f>
        <v>96</v>
      </c>
      <c r="R7" s="7">
        <v>-16</v>
      </c>
      <c r="S7" s="7">
        <v>-9</v>
      </c>
      <c r="T7" s="7">
        <f t="shared" ref="T7:T13" si="3">SUM(R7+S7)</f>
        <v>-25</v>
      </c>
      <c r="U7" s="8">
        <f t="shared" ref="U7:U13" si="4">H7-K7+N7-Q7+T7</f>
        <v>-73</v>
      </c>
    </row>
    <row r="8" spans="1:21" ht="36.75" customHeight="1" x14ac:dyDescent="0.15">
      <c r="A8" s="30" t="s">
        <v>25</v>
      </c>
      <c r="B8" s="5">
        <v>27952</v>
      </c>
      <c r="C8" s="5">
        <v>32544</v>
      </c>
      <c r="D8" s="5">
        <v>32188</v>
      </c>
      <c r="E8" s="5">
        <f t="shared" ref="E8:E13" si="5">SUM(C8:D8)</f>
        <v>64732</v>
      </c>
      <c r="F8" s="6">
        <v>11</v>
      </c>
      <c r="G8" s="6">
        <v>16</v>
      </c>
      <c r="H8" s="6">
        <f t="shared" ref="H8:H14" si="6">SUM(F8+G8)</f>
        <v>27</v>
      </c>
      <c r="I8" s="6">
        <v>39</v>
      </c>
      <c r="J8" s="6">
        <v>23</v>
      </c>
      <c r="K8" s="6">
        <f t="shared" si="0"/>
        <v>62</v>
      </c>
      <c r="L8" s="6">
        <v>41</v>
      </c>
      <c r="M8" s="6">
        <v>29</v>
      </c>
      <c r="N8" s="6">
        <f t="shared" si="1"/>
        <v>70</v>
      </c>
      <c r="O8" s="6">
        <v>83</v>
      </c>
      <c r="P8" s="6">
        <v>60</v>
      </c>
      <c r="Q8" s="6">
        <f t="shared" si="2"/>
        <v>143</v>
      </c>
      <c r="R8" s="7">
        <v>12</v>
      </c>
      <c r="S8" s="7">
        <v>11</v>
      </c>
      <c r="T8" s="7">
        <f t="shared" si="3"/>
        <v>23</v>
      </c>
      <c r="U8" s="8">
        <f t="shared" si="4"/>
        <v>-85</v>
      </c>
    </row>
    <row r="9" spans="1:21" ht="36.75" customHeight="1" x14ac:dyDescent="0.15">
      <c r="A9" s="30" t="s">
        <v>14</v>
      </c>
      <c r="B9" s="5">
        <v>10329</v>
      </c>
      <c r="C9" s="5">
        <v>12503</v>
      </c>
      <c r="D9" s="5">
        <v>12361</v>
      </c>
      <c r="E9" s="5">
        <f t="shared" si="5"/>
        <v>24864</v>
      </c>
      <c r="F9" s="6">
        <v>7</v>
      </c>
      <c r="G9" s="6">
        <v>7</v>
      </c>
      <c r="H9" s="6">
        <f t="shared" si="6"/>
        <v>14</v>
      </c>
      <c r="I9" s="6">
        <v>13</v>
      </c>
      <c r="J9" s="6">
        <v>9</v>
      </c>
      <c r="K9" s="6">
        <f t="shared" si="0"/>
        <v>22</v>
      </c>
      <c r="L9" s="6">
        <v>18</v>
      </c>
      <c r="M9" s="6">
        <v>18</v>
      </c>
      <c r="N9" s="6">
        <f t="shared" si="1"/>
        <v>36</v>
      </c>
      <c r="O9" s="6">
        <v>27</v>
      </c>
      <c r="P9" s="6">
        <v>25</v>
      </c>
      <c r="Q9" s="6">
        <f t="shared" si="2"/>
        <v>52</v>
      </c>
      <c r="R9" s="7">
        <v>3</v>
      </c>
      <c r="S9" s="7">
        <v>2</v>
      </c>
      <c r="T9" s="7">
        <f t="shared" si="3"/>
        <v>5</v>
      </c>
      <c r="U9" s="8">
        <f t="shared" si="4"/>
        <v>-19</v>
      </c>
    </row>
    <row r="10" spans="1:21" ht="36.75" customHeight="1" x14ac:dyDescent="0.15">
      <c r="A10" s="30" t="s">
        <v>15</v>
      </c>
      <c r="B10" s="5">
        <v>9600</v>
      </c>
      <c r="C10" s="5">
        <v>12073</v>
      </c>
      <c r="D10" s="5">
        <v>12557</v>
      </c>
      <c r="E10" s="5">
        <f t="shared" si="5"/>
        <v>24630</v>
      </c>
      <c r="F10" s="6">
        <v>6</v>
      </c>
      <c r="G10" s="6">
        <v>9</v>
      </c>
      <c r="H10" s="6">
        <f t="shared" si="6"/>
        <v>15</v>
      </c>
      <c r="I10" s="6">
        <v>13</v>
      </c>
      <c r="J10" s="6">
        <v>6</v>
      </c>
      <c r="K10" s="6">
        <f t="shared" si="0"/>
        <v>19</v>
      </c>
      <c r="L10" s="6">
        <v>16</v>
      </c>
      <c r="M10" s="6">
        <v>16</v>
      </c>
      <c r="N10" s="6">
        <f t="shared" si="1"/>
        <v>32</v>
      </c>
      <c r="O10" s="6">
        <v>16</v>
      </c>
      <c r="P10" s="6">
        <v>17</v>
      </c>
      <c r="Q10" s="6">
        <f t="shared" si="2"/>
        <v>33</v>
      </c>
      <c r="R10" s="7">
        <v>0</v>
      </c>
      <c r="S10" s="7">
        <v>-11</v>
      </c>
      <c r="T10" s="7">
        <f t="shared" si="3"/>
        <v>-11</v>
      </c>
      <c r="U10" s="8">
        <f t="shared" si="4"/>
        <v>-16</v>
      </c>
    </row>
    <row r="11" spans="1:21" ht="36.75" customHeight="1" x14ac:dyDescent="0.15">
      <c r="A11" s="30" t="s">
        <v>16</v>
      </c>
      <c r="B11" s="5">
        <v>3633</v>
      </c>
      <c r="C11" s="5">
        <v>4668</v>
      </c>
      <c r="D11" s="5">
        <v>4860</v>
      </c>
      <c r="E11" s="5">
        <f t="shared" si="5"/>
        <v>9528</v>
      </c>
      <c r="F11" s="6">
        <v>6</v>
      </c>
      <c r="G11" s="6">
        <v>3</v>
      </c>
      <c r="H11" s="6">
        <f t="shared" si="6"/>
        <v>9</v>
      </c>
      <c r="I11" s="6">
        <v>6</v>
      </c>
      <c r="J11" s="6">
        <v>4</v>
      </c>
      <c r="K11" s="6">
        <f t="shared" si="0"/>
        <v>10</v>
      </c>
      <c r="L11" s="6">
        <v>4</v>
      </c>
      <c r="M11" s="6">
        <v>7</v>
      </c>
      <c r="N11" s="6">
        <f t="shared" si="1"/>
        <v>11</v>
      </c>
      <c r="O11" s="6">
        <v>13</v>
      </c>
      <c r="P11" s="6">
        <v>6</v>
      </c>
      <c r="Q11" s="6">
        <f t="shared" si="2"/>
        <v>19</v>
      </c>
      <c r="R11" s="7">
        <v>-2</v>
      </c>
      <c r="S11" s="7">
        <v>7</v>
      </c>
      <c r="T11" s="7">
        <f t="shared" si="3"/>
        <v>5</v>
      </c>
      <c r="U11" s="8">
        <f t="shared" si="4"/>
        <v>-4</v>
      </c>
    </row>
    <row r="12" spans="1:21" ht="36.75" customHeight="1" x14ac:dyDescent="0.15">
      <c r="A12" s="30" t="s">
        <v>17</v>
      </c>
      <c r="B12" s="5">
        <v>488</v>
      </c>
      <c r="C12" s="5">
        <v>598</v>
      </c>
      <c r="D12" s="5">
        <v>659</v>
      </c>
      <c r="E12" s="5">
        <f t="shared" si="5"/>
        <v>1257</v>
      </c>
      <c r="F12" s="6">
        <v>0</v>
      </c>
      <c r="G12" s="6">
        <v>0</v>
      </c>
      <c r="H12" s="6">
        <f t="shared" si="6"/>
        <v>0</v>
      </c>
      <c r="I12" s="6">
        <v>0</v>
      </c>
      <c r="J12" s="6">
        <v>0</v>
      </c>
      <c r="K12" s="6">
        <f t="shared" si="0"/>
        <v>0</v>
      </c>
      <c r="L12" s="6">
        <v>0</v>
      </c>
      <c r="M12" s="6">
        <v>0</v>
      </c>
      <c r="N12" s="6">
        <f t="shared" si="1"/>
        <v>0</v>
      </c>
      <c r="O12" s="6">
        <v>2</v>
      </c>
      <c r="P12" s="6">
        <v>1</v>
      </c>
      <c r="Q12" s="6">
        <f t="shared" si="2"/>
        <v>3</v>
      </c>
      <c r="R12" s="7">
        <v>0</v>
      </c>
      <c r="S12" s="7">
        <v>0</v>
      </c>
      <c r="T12" s="7">
        <f t="shared" si="3"/>
        <v>0</v>
      </c>
      <c r="U12" s="8">
        <f t="shared" si="4"/>
        <v>-3</v>
      </c>
    </row>
    <row r="13" spans="1:21" ht="36.75" customHeight="1" thickBot="1" x14ac:dyDescent="0.2">
      <c r="A13" s="10" t="s">
        <v>20</v>
      </c>
      <c r="B13" s="11">
        <v>5101</v>
      </c>
      <c r="C13" s="11">
        <v>6871</v>
      </c>
      <c r="D13" s="11">
        <v>7153</v>
      </c>
      <c r="E13" s="5">
        <f t="shared" si="5"/>
        <v>14024</v>
      </c>
      <c r="F13" s="12">
        <v>2</v>
      </c>
      <c r="G13" s="12">
        <v>3</v>
      </c>
      <c r="H13" s="12">
        <f t="shared" si="6"/>
        <v>5</v>
      </c>
      <c r="I13" s="12">
        <v>11</v>
      </c>
      <c r="J13" s="12">
        <v>4</v>
      </c>
      <c r="K13" s="12">
        <f t="shared" si="0"/>
        <v>15</v>
      </c>
      <c r="L13" s="12">
        <v>14</v>
      </c>
      <c r="M13" s="12">
        <v>15</v>
      </c>
      <c r="N13" s="12">
        <f t="shared" si="1"/>
        <v>29</v>
      </c>
      <c r="O13" s="12">
        <v>10</v>
      </c>
      <c r="P13" s="12">
        <v>6</v>
      </c>
      <c r="Q13" s="12">
        <f t="shared" si="2"/>
        <v>16</v>
      </c>
      <c r="R13" s="13">
        <v>3</v>
      </c>
      <c r="S13" s="13">
        <v>0</v>
      </c>
      <c r="T13" s="13">
        <f t="shared" si="3"/>
        <v>3</v>
      </c>
      <c r="U13" s="8">
        <f t="shared" si="4"/>
        <v>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77950</v>
      </c>
      <c r="C14" s="31">
        <f>SUM(C7:C13)</f>
        <v>92414</v>
      </c>
      <c r="D14" s="31">
        <f>SUM(D7:D13)</f>
        <v>91965</v>
      </c>
      <c r="E14" s="20">
        <f>C14+D14</f>
        <v>184379</v>
      </c>
      <c r="F14" s="20">
        <f>SUM(F7:F13)</f>
        <v>42</v>
      </c>
      <c r="G14" s="20">
        <f>SUM(G7:G13)</f>
        <v>45</v>
      </c>
      <c r="H14" s="20">
        <f t="shared" si="6"/>
        <v>87</v>
      </c>
      <c r="I14" s="20">
        <f t="shared" ref="I14:U14" si="7">SUM(I7:I13)</f>
        <v>107</v>
      </c>
      <c r="J14" s="20">
        <f t="shared" si="7"/>
        <v>67</v>
      </c>
      <c r="K14" s="20">
        <f t="shared" si="7"/>
        <v>174</v>
      </c>
      <c r="L14" s="20">
        <f t="shared" si="7"/>
        <v>140</v>
      </c>
      <c r="M14" s="20">
        <f t="shared" si="7"/>
        <v>115</v>
      </c>
      <c r="N14" s="20">
        <f t="shared" si="7"/>
        <v>255</v>
      </c>
      <c r="O14" s="20">
        <f t="shared" si="7"/>
        <v>210</v>
      </c>
      <c r="P14" s="20">
        <f t="shared" si="7"/>
        <v>152</v>
      </c>
      <c r="Q14" s="20">
        <f t="shared" si="7"/>
        <v>362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-194</v>
      </c>
    </row>
    <row r="15" spans="1:21" ht="36.75" customHeight="1" thickTop="1" x14ac:dyDescent="0.15">
      <c r="A15" s="14" t="s">
        <v>19</v>
      </c>
      <c r="B15" s="22">
        <f>B14-B16</f>
        <v>-70</v>
      </c>
      <c r="C15" s="22">
        <f>C14-C16</f>
        <v>-135</v>
      </c>
      <c r="D15" s="22">
        <f>D14-D16</f>
        <v>-59</v>
      </c>
      <c r="E15" s="22">
        <f>C15+D15</f>
        <v>-194</v>
      </c>
      <c r="F15" s="129">
        <f>H14-K14</f>
        <v>-87</v>
      </c>
      <c r="G15" s="130"/>
      <c r="H15" s="130"/>
      <c r="I15" s="130"/>
      <c r="J15" s="130"/>
      <c r="K15" s="131"/>
      <c r="L15" s="129">
        <f>N14-Q14</f>
        <v>-107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78020</v>
      </c>
      <c r="C16" s="25">
        <v>92549</v>
      </c>
      <c r="D16" s="25">
        <v>92024</v>
      </c>
      <c r="E16" s="26">
        <v>184573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19"/>
  <sheetViews>
    <sheetView showGridLines="0" zoomScale="85" zoomScaleNormal="85" workbookViewId="0">
      <selection activeCell="X11" sqref="X1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30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28"/>
    </row>
    <row r="7" spans="1:21" ht="36.75" customHeight="1" x14ac:dyDescent="0.15">
      <c r="A7" s="29" t="s">
        <v>13</v>
      </c>
      <c r="B7" s="5">
        <v>20891</v>
      </c>
      <c r="C7" s="5">
        <v>23200</v>
      </c>
      <c r="D7" s="5">
        <v>22217</v>
      </c>
      <c r="E7" s="5">
        <f>SUM(C7:D7)</f>
        <v>45417</v>
      </c>
      <c r="F7" s="6">
        <v>16</v>
      </c>
      <c r="G7" s="6">
        <v>11</v>
      </c>
      <c r="H7" s="6">
        <f>SUM(F7+G7)</f>
        <v>27</v>
      </c>
      <c r="I7" s="6">
        <v>36</v>
      </c>
      <c r="J7" s="6">
        <v>32</v>
      </c>
      <c r="K7" s="6">
        <f t="shared" ref="K7:K13" si="0">SUM(I7+J7)</f>
        <v>68</v>
      </c>
      <c r="L7" s="6">
        <v>41</v>
      </c>
      <c r="M7" s="6">
        <v>39</v>
      </c>
      <c r="N7" s="6">
        <f t="shared" ref="N7:N13" si="1">SUM(L7+M7)</f>
        <v>80</v>
      </c>
      <c r="O7" s="6">
        <v>56</v>
      </c>
      <c r="P7" s="6">
        <v>25</v>
      </c>
      <c r="Q7" s="6">
        <f t="shared" ref="Q7:Q13" si="2">SUM(O7+P7)</f>
        <v>81</v>
      </c>
      <c r="R7" s="7">
        <v>-11</v>
      </c>
      <c r="S7" s="7">
        <v>-3</v>
      </c>
      <c r="T7" s="7">
        <f t="shared" ref="T7:T13" si="3">SUM(R7+S7)</f>
        <v>-14</v>
      </c>
      <c r="U7" s="8">
        <f t="shared" ref="U7:U13" si="4">H7-K7+N7-Q7+T7</f>
        <v>-56</v>
      </c>
    </row>
    <row r="8" spans="1:21" ht="36.75" customHeight="1" x14ac:dyDescent="0.15">
      <c r="A8" s="29" t="s">
        <v>25</v>
      </c>
      <c r="B8" s="5">
        <v>27976</v>
      </c>
      <c r="C8" s="5">
        <v>32602</v>
      </c>
      <c r="D8" s="5">
        <v>32215</v>
      </c>
      <c r="E8" s="5">
        <f t="shared" ref="E8:E13" si="5">SUM(C8:D8)</f>
        <v>64817</v>
      </c>
      <c r="F8" s="6">
        <v>12</v>
      </c>
      <c r="G8" s="6">
        <v>20</v>
      </c>
      <c r="H8" s="6">
        <f t="shared" ref="H8:H14" si="6">SUM(F8+G8)</f>
        <v>32</v>
      </c>
      <c r="I8" s="6">
        <v>33</v>
      </c>
      <c r="J8" s="6">
        <v>42</v>
      </c>
      <c r="K8" s="6">
        <f t="shared" si="0"/>
        <v>75</v>
      </c>
      <c r="L8" s="6">
        <v>65</v>
      </c>
      <c r="M8" s="6">
        <v>40</v>
      </c>
      <c r="N8" s="6">
        <f t="shared" si="1"/>
        <v>105</v>
      </c>
      <c r="O8" s="6">
        <v>50</v>
      </c>
      <c r="P8" s="6">
        <v>50</v>
      </c>
      <c r="Q8" s="6">
        <f t="shared" si="2"/>
        <v>100</v>
      </c>
      <c r="R8" s="7">
        <v>17</v>
      </c>
      <c r="S8" s="7">
        <v>15</v>
      </c>
      <c r="T8" s="7">
        <f t="shared" si="3"/>
        <v>32</v>
      </c>
      <c r="U8" s="8">
        <f t="shared" si="4"/>
        <v>-6</v>
      </c>
    </row>
    <row r="9" spans="1:21" ht="36.75" customHeight="1" x14ac:dyDescent="0.15">
      <c r="A9" s="29" t="s">
        <v>14</v>
      </c>
      <c r="B9" s="5">
        <v>10334</v>
      </c>
      <c r="C9" s="5">
        <v>12515</v>
      </c>
      <c r="D9" s="5">
        <v>12368</v>
      </c>
      <c r="E9" s="5">
        <f t="shared" si="5"/>
        <v>24883</v>
      </c>
      <c r="F9" s="6">
        <v>12</v>
      </c>
      <c r="G9" s="6">
        <v>4</v>
      </c>
      <c r="H9" s="6">
        <f t="shared" si="6"/>
        <v>16</v>
      </c>
      <c r="I9" s="6">
        <v>15</v>
      </c>
      <c r="J9" s="6">
        <v>18</v>
      </c>
      <c r="K9" s="6">
        <f t="shared" si="0"/>
        <v>33</v>
      </c>
      <c r="L9" s="6">
        <v>15</v>
      </c>
      <c r="M9" s="6">
        <v>14</v>
      </c>
      <c r="N9" s="6">
        <f t="shared" si="1"/>
        <v>29</v>
      </c>
      <c r="O9" s="6">
        <v>35</v>
      </c>
      <c r="P9" s="6">
        <v>21</v>
      </c>
      <c r="Q9" s="6">
        <f t="shared" si="2"/>
        <v>56</v>
      </c>
      <c r="R9" s="7">
        <v>1</v>
      </c>
      <c r="S9" s="7">
        <v>-5</v>
      </c>
      <c r="T9" s="7">
        <f t="shared" si="3"/>
        <v>-4</v>
      </c>
      <c r="U9" s="8">
        <f t="shared" si="4"/>
        <v>-48</v>
      </c>
    </row>
    <row r="10" spans="1:21" ht="36.75" customHeight="1" x14ac:dyDescent="0.15">
      <c r="A10" s="29" t="s">
        <v>15</v>
      </c>
      <c r="B10" s="5">
        <v>9597</v>
      </c>
      <c r="C10" s="5">
        <v>12080</v>
      </c>
      <c r="D10" s="5">
        <v>12566</v>
      </c>
      <c r="E10" s="5">
        <f t="shared" si="5"/>
        <v>24646</v>
      </c>
      <c r="F10" s="6">
        <v>8</v>
      </c>
      <c r="G10" s="6">
        <v>2</v>
      </c>
      <c r="H10" s="6">
        <f t="shared" si="6"/>
        <v>10</v>
      </c>
      <c r="I10" s="6">
        <v>20</v>
      </c>
      <c r="J10" s="6">
        <v>11</v>
      </c>
      <c r="K10" s="6">
        <f t="shared" si="0"/>
        <v>31</v>
      </c>
      <c r="L10" s="6">
        <v>14</v>
      </c>
      <c r="M10" s="6">
        <v>16</v>
      </c>
      <c r="N10" s="6">
        <f t="shared" si="1"/>
        <v>30</v>
      </c>
      <c r="O10" s="6">
        <v>19</v>
      </c>
      <c r="P10" s="6">
        <v>19</v>
      </c>
      <c r="Q10" s="6">
        <f t="shared" si="2"/>
        <v>38</v>
      </c>
      <c r="R10" s="7">
        <v>-10</v>
      </c>
      <c r="S10" s="7">
        <v>-14</v>
      </c>
      <c r="T10" s="7">
        <f t="shared" si="3"/>
        <v>-24</v>
      </c>
      <c r="U10" s="8">
        <f t="shared" si="4"/>
        <v>-53</v>
      </c>
    </row>
    <row r="11" spans="1:21" ht="36.75" customHeight="1" x14ac:dyDescent="0.15">
      <c r="A11" s="29" t="s">
        <v>16</v>
      </c>
      <c r="B11" s="5">
        <v>3628</v>
      </c>
      <c r="C11" s="5">
        <v>4679</v>
      </c>
      <c r="D11" s="5">
        <v>4853</v>
      </c>
      <c r="E11" s="5">
        <f t="shared" si="5"/>
        <v>9532</v>
      </c>
      <c r="F11" s="6">
        <v>2</v>
      </c>
      <c r="G11" s="6">
        <v>5</v>
      </c>
      <c r="H11" s="6">
        <f t="shared" si="6"/>
        <v>7</v>
      </c>
      <c r="I11" s="6">
        <v>5</v>
      </c>
      <c r="J11" s="6">
        <v>5</v>
      </c>
      <c r="K11" s="6">
        <f t="shared" si="0"/>
        <v>10</v>
      </c>
      <c r="L11" s="6">
        <v>4</v>
      </c>
      <c r="M11" s="6">
        <v>1</v>
      </c>
      <c r="N11" s="6">
        <f t="shared" si="1"/>
        <v>5</v>
      </c>
      <c r="O11" s="6">
        <v>7</v>
      </c>
      <c r="P11" s="6">
        <v>6</v>
      </c>
      <c r="Q11" s="6">
        <f t="shared" si="2"/>
        <v>13</v>
      </c>
      <c r="R11" s="7">
        <v>1</v>
      </c>
      <c r="S11" s="7">
        <v>5</v>
      </c>
      <c r="T11" s="7">
        <f t="shared" si="3"/>
        <v>6</v>
      </c>
      <c r="U11" s="8">
        <f t="shared" si="4"/>
        <v>-5</v>
      </c>
    </row>
    <row r="12" spans="1:21" ht="36.75" customHeight="1" x14ac:dyDescent="0.15">
      <c r="A12" s="29" t="s">
        <v>17</v>
      </c>
      <c r="B12" s="5">
        <v>490</v>
      </c>
      <c r="C12" s="5">
        <v>600</v>
      </c>
      <c r="D12" s="5">
        <v>660</v>
      </c>
      <c r="E12" s="5">
        <f t="shared" si="5"/>
        <v>1260</v>
      </c>
      <c r="F12" s="6">
        <v>0</v>
      </c>
      <c r="G12" s="6">
        <v>0</v>
      </c>
      <c r="H12" s="6">
        <f t="shared" si="6"/>
        <v>0</v>
      </c>
      <c r="I12" s="6">
        <v>1</v>
      </c>
      <c r="J12" s="6">
        <v>1</v>
      </c>
      <c r="K12" s="6">
        <f t="shared" si="0"/>
        <v>2</v>
      </c>
      <c r="L12" s="6">
        <v>1</v>
      </c>
      <c r="M12" s="6">
        <v>0</v>
      </c>
      <c r="N12" s="6">
        <f t="shared" si="1"/>
        <v>1</v>
      </c>
      <c r="O12" s="6">
        <v>1</v>
      </c>
      <c r="P12" s="6">
        <v>2</v>
      </c>
      <c r="Q12" s="6">
        <f t="shared" si="2"/>
        <v>3</v>
      </c>
      <c r="R12" s="7">
        <v>0</v>
      </c>
      <c r="S12" s="7">
        <v>0</v>
      </c>
      <c r="T12" s="7">
        <f t="shared" si="3"/>
        <v>0</v>
      </c>
      <c r="U12" s="8">
        <f t="shared" si="4"/>
        <v>-4</v>
      </c>
    </row>
    <row r="13" spans="1:21" ht="36.75" customHeight="1" thickBot="1" x14ac:dyDescent="0.2">
      <c r="A13" s="10" t="s">
        <v>20</v>
      </c>
      <c r="B13" s="11">
        <v>5104</v>
      </c>
      <c r="C13" s="11">
        <v>6873</v>
      </c>
      <c r="D13" s="11">
        <v>7145</v>
      </c>
      <c r="E13" s="5">
        <f t="shared" si="5"/>
        <v>14018</v>
      </c>
      <c r="F13" s="12">
        <v>7</v>
      </c>
      <c r="G13" s="12">
        <v>4</v>
      </c>
      <c r="H13" s="12">
        <f t="shared" si="6"/>
        <v>11</v>
      </c>
      <c r="I13" s="12">
        <v>16</v>
      </c>
      <c r="J13" s="12">
        <v>9</v>
      </c>
      <c r="K13" s="12">
        <f t="shared" si="0"/>
        <v>25</v>
      </c>
      <c r="L13" s="12">
        <v>5</v>
      </c>
      <c r="M13" s="12">
        <v>6</v>
      </c>
      <c r="N13" s="12">
        <f t="shared" si="1"/>
        <v>11</v>
      </c>
      <c r="O13" s="12">
        <v>9</v>
      </c>
      <c r="P13" s="12">
        <v>14</v>
      </c>
      <c r="Q13" s="12">
        <f t="shared" si="2"/>
        <v>23</v>
      </c>
      <c r="R13" s="13">
        <v>2</v>
      </c>
      <c r="S13" s="13">
        <v>2</v>
      </c>
      <c r="T13" s="13">
        <f t="shared" si="3"/>
        <v>4</v>
      </c>
      <c r="U13" s="8">
        <f t="shared" si="4"/>
        <v>-22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78020</v>
      </c>
      <c r="C14" s="31">
        <f>SUM(C7:C13)</f>
        <v>92549</v>
      </c>
      <c r="D14" s="31">
        <f>SUM(D7:D13)</f>
        <v>92024</v>
      </c>
      <c r="E14" s="20">
        <f>C14+D14</f>
        <v>184573</v>
      </c>
      <c r="F14" s="20">
        <f>SUM(F7:F13)</f>
        <v>57</v>
      </c>
      <c r="G14" s="20">
        <f>SUM(G7:G13)</f>
        <v>46</v>
      </c>
      <c r="H14" s="20">
        <f t="shared" si="6"/>
        <v>103</v>
      </c>
      <c r="I14" s="20">
        <f t="shared" ref="I14:U14" si="7">SUM(I7:I13)</f>
        <v>126</v>
      </c>
      <c r="J14" s="20">
        <f t="shared" si="7"/>
        <v>118</v>
      </c>
      <c r="K14" s="20">
        <f t="shared" si="7"/>
        <v>244</v>
      </c>
      <c r="L14" s="20">
        <f t="shared" si="7"/>
        <v>145</v>
      </c>
      <c r="M14" s="20">
        <f t="shared" si="7"/>
        <v>116</v>
      </c>
      <c r="N14" s="20">
        <f t="shared" si="7"/>
        <v>261</v>
      </c>
      <c r="O14" s="20">
        <f t="shared" si="7"/>
        <v>177</v>
      </c>
      <c r="P14" s="20">
        <f t="shared" si="7"/>
        <v>137</v>
      </c>
      <c r="Q14" s="20">
        <f t="shared" si="7"/>
        <v>314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-194</v>
      </c>
    </row>
    <row r="15" spans="1:21" ht="36.75" customHeight="1" thickTop="1" x14ac:dyDescent="0.15">
      <c r="A15" s="14" t="s">
        <v>19</v>
      </c>
      <c r="B15" s="22">
        <f>B14-B16</f>
        <v>-35</v>
      </c>
      <c r="C15" s="22">
        <f>C14-C16</f>
        <v>-101</v>
      </c>
      <c r="D15" s="22">
        <f>D14-D16</f>
        <v>-93</v>
      </c>
      <c r="E15" s="22">
        <f>C15+D15</f>
        <v>-194</v>
      </c>
      <c r="F15" s="129">
        <f>H14-K14</f>
        <v>-141</v>
      </c>
      <c r="G15" s="130"/>
      <c r="H15" s="130"/>
      <c r="I15" s="130"/>
      <c r="J15" s="130"/>
      <c r="K15" s="131"/>
      <c r="L15" s="129">
        <f>N14-Q14</f>
        <v>-53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78055</v>
      </c>
      <c r="C16" s="25">
        <v>92650</v>
      </c>
      <c r="D16" s="25">
        <v>92117</v>
      </c>
      <c r="E16" s="26">
        <v>184767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19"/>
  <sheetViews>
    <sheetView showGridLines="0" zoomScale="85" zoomScaleNormal="85" workbookViewId="0">
      <selection activeCell="X10" sqref="X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29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128"/>
    </row>
    <row r="7" spans="1:21" ht="36.75" customHeight="1" x14ac:dyDescent="0.15">
      <c r="A7" s="28" t="s">
        <v>13</v>
      </c>
      <c r="B7" s="5">
        <v>20920</v>
      </c>
      <c r="C7" s="5">
        <v>23246</v>
      </c>
      <c r="D7" s="5">
        <v>22227</v>
      </c>
      <c r="E7" s="5">
        <f>SUM(C7:D7)</f>
        <v>45473</v>
      </c>
      <c r="F7" s="6">
        <v>9</v>
      </c>
      <c r="G7" s="6">
        <v>13</v>
      </c>
      <c r="H7" s="6">
        <f>SUM(F7+G7)</f>
        <v>22</v>
      </c>
      <c r="I7" s="6">
        <v>25</v>
      </c>
      <c r="J7" s="6">
        <v>23</v>
      </c>
      <c r="K7" s="6">
        <f t="shared" ref="K7:K13" si="0">SUM(I7+J7)</f>
        <v>48</v>
      </c>
      <c r="L7" s="6">
        <v>41</v>
      </c>
      <c r="M7" s="6">
        <v>13</v>
      </c>
      <c r="N7" s="6">
        <f t="shared" ref="N7:N13" si="1">SUM(L7+M7)</f>
        <v>54</v>
      </c>
      <c r="O7" s="6">
        <v>83</v>
      </c>
      <c r="P7" s="6">
        <v>38</v>
      </c>
      <c r="Q7" s="6">
        <f t="shared" ref="Q7:Q13" si="2">SUM(O7+P7)</f>
        <v>121</v>
      </c>
      <c r="R7" s="7">
        <v>-45</v>
      </c>
      <c r="S7" s="7">
        <v>-21</v>
      </c>
      <c r="T7" s="7">
        <f t="shared" ref="T7:T13" si="3">SUM(R7+S7)</f>
        <v>-66</v>
      </c>
      <c r="U7" s="8">
        <f t="shared" ref="U7:U13" si="4">H7-K7+N7-Q7+T7</f>
        <v>-159</v>
      </c>
    </row>
    <row r="8" spans="1:21" ht="36.75" customHeight="1" x14ac:dyDescent="0.15">
      <c r="A8" s="28" t="s">
        <v>25</v>
      </c>
      <c r="B8" s="5">
        <v>27942</v>
      </c>
      <c r="C8" s="5">
        <v>32591</v>
      </c>
      <c r="D8" s="5">
        <v>32232</v>
      </c>
      <c r="E8" s="5">
        <f t="shared" ref="E8:E13" si="5">SUM(C8:D8)</f>
        <v>64823</v>
      </c>
      <c r="F8" s="6">
        <v>21</v>
      </c>
      <c r="G8" s="6">
        <v>17</v>
      </c>
      <c r="H8" s="6">
        <f t="shared" ref="H8:H14" si="6">SUM(F8+G8)</f>
        <v>38</v>
      </c>
      <c r="I8" s="6">
        <v>31</v>
      </c>
      <c r="J8" s="6">
        <v>49</v>
      </c>
      <c r="K8" s="6">
        <f t="shared" si="0"/>
        <v>80</v>
      </c>
      <c r="L8" s="6">
        <v>48</v>
      </c>
      <c r="M8" s="6">
        <v>47</v>
      </c>
      <c r="N8" s="6">
        <f t="shared" si="1"/>
        <v>95</v>
      </c>
      <c r="O8" s="6">
        <v>50</v>
      </c>
      <c r="P8" s="6">
        <v>64</v>
      </c>
      <c r="Q8" s="6">
        <f t="shared" si="2"/>
        <v>114</v>
      </c>
      <c r="R8" s="7">
        <v>29</v>
      </c>
      <c r="S8" s="7">
        <v>29</v>
      </c>
      <c r="T8" s="7">
        <f t="shared" si="3"/>
        <v>58</v>
      </c>
      <c r="U8" s="8">
        <f t="shared" si="4"/>
        <v>-3</v>
      </c>
    </row>
    <row r="9" spans="1:21" ht="36.75" customHeight="1" x14ac:dyDescent="0.15">
      <c r="A9" s="28" t="s">
        <v>14</v>
      </c>
      <c r="B9" s="5">
        <v>10355</v>
      </c>
      <c r="C9" s="5">
        <v>12537</v>
      </c>
      <c r="D9" s="5">
        <v>12394</v>
      </c>
      <c r="E9" s="5">
        <f t="shared" si="5"/>
        <v>24931</v>
      </c>
      <c r="F9" s="6">
        <v>5</v>
      </c>
      <c r="G9" s="6">
        <v>6</v>
      </c>
      <c r="H9" s="6">
        <f t="shared" si="6"/>
        <v>11</v>
      </c>
      <c r="I9" s="6">
        <v>9</v>
      </c>
      <c r="J9" s="6">
        <v>20</v>
      </c>
      <c r="K9" s="6">
        <f t="shared" si="0"/>
        <v>29</v>
      </c>
      <c r="L9" s="6">
        <v>15</v>
      </c>
      <c r="M9" s="6">
        <v>15</v>
      </c>
      <c r="N9" s="6">
        <f t="shared" si="1"/>
        <v>30</v>
      </c>
      <c r="O9" s="6">
        <v>37</v>
      </c>
      <c r="P9" s="6">
        <v>19</v>
      </c>
      <c r="Q9" s="6">
        <f t="shared" si="2"/>
        <v>56</v>
      </c>
      <c r="R9" s="7">
        <v>15</v>
      </c>
      <c r="S9" s="7">
        <v>-3</v>
      </c>
      <c r="T9" s="7">
        <f t="shared" si="3"/>
        <v>12</v>
      </c>
      <c r="U9" s="8">
        <f t="shared" si="4"/>
        <v>-32</v>
      </c>
    </row>
    <row r="10" spans="1:21" ht="36.75" customHeight="1" x14ac:dyDescent="0.15">
      <c r="A10" s="28" t="s">
        <v>15</v>
      </c>
      <c r="B10" s="5">
        <v>9609</v>
      </c>
      <c r="C10" s="5">
        <v>12107</v>
      </c>
      <c r="D10" s="5">
        <v>12592</v>
      </c>
      <c r="E10" s="5">
        <f t="shared" si="5"/>
        <v>24699</v>
      </c>
      <c r="F10" s="6">
        <v>3</v>
      </c>
      <c r="G10" s="6">
        <v>0</v>
      </c>
      <c r="H10" s="6">
        <f t="shared" si="6"/>
        <v>3</v>
      </c>
      <c r="I10" s="6">
        <v>13</v>
      </c>
      <c r="J10" s="6">
        <v>15</v>
      </c>
      <c r="K10" s="6">
        <f t="shared" si="0"/>
        <v>28</v>
      </c>
      <c r="L10" s="6">
        <v>13</v>
      </c>
      <c r="M10" s="6">
        <v>17</v>
      </c>
      <c r="N10" s="6">
        <f t="shared" si="1"/>
        <v>30</v>
      </c>
      <c r="O10" s="6">
        <v>14</v>
      </c>
      <c r="P10" s="6">
        <v>11</v>
      </c>
      <c r="Q10" s="6">
        <f t="shared" si="2"/>
        <v>25</v>
      </c>
      <c r="R10" s="7">
        <v>-4</v>
      </c>
      <c r="S10" s="7">
        <v>-7</v>
      </c>
      <c r="T10" s="7">
        <f t="shared" si="3"/>
        <v>-11</v>
      </c>
      <c r="U10" s="8">
        <f t="shared" si="4"/>
        <v>-31</v>
      </c>
    </row>
    <row r="11" spans="1:21" ht="36.75" customHeight="1" x14ac:dyDescent="0.15">
      <c r="A11" s="28" t="s">
        <v>16</v>
      </c>
      <c r="B11" s="5">
        <v>3630</v>
      </c>
      <c r="C11" s="5">
        <v>4684</v>
      </c>
      <c r="D11" s="5">
        <v>4853</v>
      </c>
      <c r="E11" s="5">
        <f t="shared" si="5"/>
        <v>9537</v>
      </c>
      <c r="F11" s="6">
        <v>1</v>
      </c>
      <c r="G11" s="6">
        <v>3</v>
      </c>
      <c r="H11" s="6">
        <f t="shared" si="6"/>
        <v>4</v>
      </c>
      <c r="I11" s="6">
        <v>5</v>
      </c>
      <c r="J11" s="6">
        <v>3</v>
      </c>
      <c r="K11" s="6">
        <f t="shared" si="0"/>
        <v>8</v>
      </c>
      <c r="L11" s="6">
        <v>9</v>
      </c>
      <c r="M11" s="6">
        <v>9</v>
      </c>
      <c r="N11" s="6">
        <f t="shared" si="1"/>
        <v>18</v>
      </c>
      <c r="O11" s="6">
        <v>9</v>
      </c>
      <c r="P11" s="6">
        <v>4</v>
      </c>
      <c r="Q11" s="6">
        <f t="shared" si="2"/>
        <v>13</v>
      </c>
      <c r="R11" s="7">
        <v>1</v>
      </c>
      <c r="S11" s="7">
        <v>3</v>
      </c>
      <c r="T11" s="7">
        <f t="shared" si="3"/>
        <v>4</v>
      </c>
      <c r="U11" s="8">
        <f t="shared" si="4"/>
        <v>5</v>
      </c>
    </row>
    <row r="12" spans="1:21" ht="36.75" customHeight="1" x14ac:dyDescent="0.15">
      <c r="A12" s="28" t="s">
        <v>17</v>
      </c>
      <c r="B12" s="5">
        <v>492</v>
      </c>
      <c r="C12" s="5">
        <v>601</v>
      </c>
      <c r="D12" s="5">
        <v>663</v>
      </c>
      <c r="E12" s="5">
        <f t="shared" si="5"/>
        <v>1264</v>
      </c>
      <c r="F12" s="6">
        <v>0</v>
      </c>
      <c r="G12" s="6">
        <v>1</v>
      </c>
      <c r="H12" s="6">
        <f t="shared" si="6"/>
        <v>1</v>
      </c>
      <c r="I12" s="6">
        <v>1</v>
      </c>
      <c r="J12" s="6">
        <v>0</v>
      </c>
      <c r="K12" s="6">
        <f t="shared" si="0"/>
        <v>1</v>
      </c>
      <c r="L12" s="6">
        <v>0</v>
      </c>
      <c r="M12" s="6">
        <v>1</v>
      </c>
      <c r="N12" s="6">
        <f t="shared" si="1"/>
        <v>1</v>
      </c>
      <c r="O12" s="6">
        <v>1</v>
      </c>
      <c r="P12" s="6">
        <v>0</v>
      </c>
      <c r="Q12" s="6">
        <f t="shared" si="2"/>
        <v>1</v>
      </c>
      <c r="R12" s="7">
        <v>0</v>
      </c>
      <c r="S12" s="7">
        <v>0</v>
      </c>
      <c r="T12" s="7">
        <f t="shared" si="3"/>
        <v>0</v>
      </c>
      <c r="U12" s="8">
        <f t="shared" si="4"/>
        <v>0</v>
      </c>
    </row>
    <row r="13" spans="1:21" ht="36.75" customHeight="1" thickBot="1" x14ac:dyDescent="0.2">
      <c r="A13" s="10" t="s">
        <v>20</v>
      </c>
      <c r="B13" s="11">
        <v>5107</v>
      </c>
      <c r="C13" s="11">
        <v>6884</v>
      </c>
      <c r="D13" s="11">
        <v>7156</v>
      </c>
      <c r="E13" s="5">
        <f t="shared" si="5"/>
        <v>14040</v>
      </c>
      <c r="F13" s="12">
        <v>3</v>
      </c>
      <c r="G13" s="12">
        <v>3</v>
      </c>
      <c r="H13" s="12">
        <f t="shared" si="6"/>
        <v>6</v>
      </c>
      <c r="I13" s="12">
        <v>1</v>
      </c>
      <c r="J13" s="12">
        <v>4</v>
      </c>
      <c r="K13" s="12">
        <f t="shared" si="0"/>
        <v>5</v>
      </c>
      <c r="L13" s="12">
        <v>6</v>
      </c>
      <c r="M13" s="12">
        <v>11</v>
      </c>
      <c r="N13" s="12">
        <f t="shared" si="1"/>
        <v>17</v>
      </c>
      <c r="O13" s="12">
        <v>14</v>
      </c>
      <c r="P13" s="12">
        <v>9</v>
      </c>
      <c r="Q13" s="12">
        <f t="shared" si="2"/>
        <v>23</v>
      </c>
      <c r="R13" s="13">
        <v>4</v>
      </c>
      <c r="S13" s="13">
        <v>-1</v>
      </c>
      <c r="T13" s="13">
        <f t="shared" si="3"/>
        <v>3</v>
      </c>
      <c r="U13" s="8">
        <f t="shared" si="4"/>
        <v>-2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78055</v>
      </c>
      <c r="C14" s="24">
        <f>SUM(C7:C13)</f>
        <v>92650</v>
      </c>
      <c r="D14" s="24">
        <f>SUM(D7:D13)</f>
        <v>92117</v>
      </c>
      <c r="E14" s="20">
        <f>C14+D14</f>
        <v>184767</v>
      </c>
      <c r="F14" s="20">
        <f>SUM(F7:F13)</f>
        <v>42</v>
      </c>
      <c r="G14" s="20">
        <f>SUM(G7:G13)</f>
        <v>43</v>
      </c>
      <c r="H14" s="20">
        <f t="shared" si="6"/>
        <v>85</v>
      </c>
      <c r="I14" s="20">
        <f t="shared" ref="I14:U14" si="7">SUM(I7:I13)</f>
        <v>85</v>
      </c>
      <c r="J14" s="20">
        <f t="shared" si="7"/>
        <v>114</v>
      </c>
      <c r="K14" s="20">
        <f t="shared" si="7"/>
        <v>199</v>
      </c>
      <c r="L14" s="20">
        <f t="shared" si="7"/>
        <v>132</v>
      </c>
      <c r="M14" s="20">
        <f t="shared" si="7"/>
        <v>113</v>
      </c>
      <c r="N14" s="20">
        <f t="shared" si="7"/>
        <v>245</v>
      </c>
      <c r="O14" s="20">
        <f t="shared" si="7"/>
        <v>208</v>
      </c>
      <c r="P14" s="20">
        <f t="shared" si="7"/>
        <v>145</v>
      </c>
      <c r="Q14" s="20">
        <f t="shared" si="7"/>
        <v>353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-222</v>
      </c>
    </row>
    <row r="15" spans="1:21" ht="36.75" customHeight="1" thickTop="1" x14ac:dyDescent="0.15">
      <c r="A15" s="14" t="s">
        <v>19</v>
      </c>
      <c r="B15" s="22">
        <f>B14-B16</f>
        <v>-100</v>
      </c>
      <c r="C15" s="22">
        <f>C14-C16</f>
        <v>-119</v>
      </c>
      <c r="D15" s="22">
        <f>D14-D16</f>
        <v>-103</v>
      </c>
      <c r="E15" s="22">
        <f>C15+D15</f>
        <v>-222</v>
      </c>
      <c r="F15" s="129">
        <f>H14-K14</f>
        <v>-114</v>
      </c>
      <c r="G15" s="130"/>
      <c r="H15" s="130"/>
      <c r="I15" s="130"/>
      <c r="J15" s="130"/>
      <c r="K15" s="131"/>
      <c r="L15" s="129">
        <f>N14-Q14</f>
        <v>-108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78155</v>
      </c>
      <c r="C16" s="25">
        <v>92769</v>
      </c>
      <c r="D16" s="25">
        <v>92220</v>
      </c>
      <c r="E16" s="26">
        <v>184989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U19"/>
  <sheetViews>
    <sheetView showGridLines="0" zoomScale="85" zoomScaleNormal="85" workbookViewId="0">
      <selection activeCell="G13" sqref="G13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28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128"/>
    </row>
    <row r="7" spans="1:21" ht="36.75" customHeight="1" x14ac:dyDescent="0.15">
      <c r="A7" s="27" t="s">
        <v>13</v>
      </c>
      <c r="B7" s="5">
        <v>21009</v>
      </c>
      <c r="C7" s="5">
        <v>23349</v>
      </c>
      <c r="D7" s="5">
        <v>22283</v>
      </c>
      <c r="E7" s="5">
        <f>SUM(C7:D7)</f>
        <v>45632</v>
      </c>
      <c r="F7" s="6">
        <v>18</v>
      </c>
      <c r="G7" s="6">
        <v>14</v>
      </c>
      <c r="H7" s="6">
        <f>SUM(F7+G7)</f>
        <v>32</v>
      </c>
      <c r="I7" s="6">
        <v>24</v>
      </c>
      <c r="J7" s="6">
        <v>17</v>
      </c>
      <c r="K7" s="6">
        <f t="shared" ref="K7:K13" si="0">SUM(I7+J7)</f>
        <v>41</v>
      </c>
      <c r="L7" s="6">
        <v>39</v>
      </c>
      <c r="M7" s="6">
        <v>21</v>
      </c>
      <c r="N7" s="6">
        <f t="shared" ref="N7:N13" si="1">SUM(L7+M7)</f>
        <v>60</v>
      </c>
      <c r="O7" s="6">
        <v>54</v>
      </c>
      <c r="P7" s="6">
        <v>43</v>
      </c>
      <c r="Q7" s="6">
        <f t="shared" ref="Q7:Q13" si="2">SUM(O7+P7)</f>
        <v>97</v>
      </c>
      <c r="R7" s="7">
        <v>-3</v>
      </c>
      <c r="S7" s="7">
        <v>1</v>
      </c>
      <c r="T7" s="7">
        <f t="shared" ref="T7:T13" si="3">SUM(R7+S7)</f>
        <v>-2</v>
      </c>
      <c r="U7" s="8">
        <f t="shared" ref="U7:U13" si="4">H7-K7+N7-Q7+T7</f>
        <v>-48</v>
      </c>
    </row>
    <row r="8" spans="1:21" ht="36.75" customHeight="1" x14ac:dyDescent="0.15">
      <c r="A8" s="27" t="s">
        <v>25</v>
      </c>
      <c r="B8" s="5">
        <v>27945</v>
      </c>
      <c r="C8" s="5">
        <v>32574</v>
      </c>
      <c r="D8" s="5">
        <v>32252</v>
      </c>
      <c r="E8" s="5">
        <f t="shared" ref="E8:E13" si="5">SUM(C8:D8)</f>
        <v>64826</v>
      </c>
      <c r="F8" s="6">
        <v>20</v>
      </c>
      <c r="G8" s="6">
        <v>17</v>
      </c>
      <c r="H8" s="6">
        <f t="shared" ref="H8:H14" si="6">SUM(F8+G8)</f>
        <v>37</v>
      </c>
      <c r="I8" s="6">
        <v>32</v>
      </c>
      <c r="J8" s="6">
        <v>22</v>
      </c>
      <c r="K8" s="6">
        <f t="shared" si="0"/>
        <v>54</v>
      </c>
      <c r="L8" s="6">
        <v>46</v>
      </c>
      <c r="M8" s="6">
        <v>38</v>
      </c>
      <c r="N8" s="6">
        <f t="shared" si="1"/>
        <v>84</v>
      </c>
      <c r="O8" s="6">
        <v>49</v>
      </c>
      <c r="P8" s="6">
        <v>51</v>
      </c>
      <c r="Q8" s="6">
        <f t="shared" si="2"/>
        <v>100</v>
      </c>
      <c r="R8" s="7">
        <v>6</v>
      </c>
      <c r="S8" s="7">
        <v>13</v>
      </c>
      <c r="T8" s="7">
        <f t="shared" si="3"/>
        <v>19</v>
      </c>
      <c r="U8" s="8">
        <f t="shared" si="4"/>
        <v>-14</v>
      </c>
    </row>
    <row r="9" spans="1:21" ht="36.75" customHeight="1" x14ac:dyDescent="0.15">
      <c r="A9" s="27" t="s">
        <v>14</v>
      </c>
      <c r="B9" s="5">
        <v>10368</v>
      </c>
      <c r="C9" s="5">
        <v>12548</v>
      </c>
      <c r="D9" s="5">
        <v>12415</v>
      </c>
      <c r="E9" s="5">
        <f t="shared" si="5"/>
        <v>24963</v>
      </c>
      <c r="F9" s="6">
        <v>2</v>
      </c>
      <c r="G9" s="6">
        <v>8</v>
      </c>
      <c r="H9" s="6">
        <f t="shared" si="6"/>
        <v>10</v>
      </c>
      <c r="I9" s="6">
        <v>14</v>
      </c>
      <c r="J9" s="6">
        <v>12</v>
      </c>
      <c r="K9" s="6">
        <f t="shared" si="0"/>
        <v>26</v>
      </c>
      <c r="L9" s="6">
        <v>19</v>
      </c>
      <c r="M9" s="6">
        <v>10</v>
      </c>
      <c r="N9" s="6">
        <f t="shared" si="1"/>
        <v>29</v>
      </c>
      <c r="O9" s="6">
        <v>25</v>
      </c>
      <c r="P9" s="6">
        <v>17</v>
      </c>
      <c r="Q9" s="6">
        <f t="shared" si="2"/>
        <v>42</v>
      </c>
      <c r="R9" s="7">
        <v>-3</v>
      </c>
      <c r="S9" s="7">
        <v>1</v>
      </c>
      <c r="T9" s="7">
        <f t="shared" si="3"/>
        <v>-2</v>
      </c>
      <c r="U9" s="8">
        <f t="shared" si="4"/>
        <v>-31</v>
      </c>
    </row>
    <row r="10" spans="1:21" ht="36.75" customHeight="1" x14ac:dyDescent="0.15">
      <c r="A10" s="27" t="s">
        <v>15</v>
      </c>
      <c r="B10" s="5">
        <v>9614</v>
      </c>
      <c r="C10" s="5">
        <v>12122</v>
      </c>
      <c r="D10" s="5">
        <v>12608</v>
      </c>
      <c r="E10" s="5">
        <f t="shared" si="5"/>
        <v>24730</v>
      </c>
      <c r="F10" s="6">
        <v>5</v>
      </c>
      <c r="G10" s="6">
        <v>13</v>
      </c>
      <c r="H10" s="6">
        <f t="shared" si="6"/>
        <v>18</v>
      </c>
      <c r="I10" s="6">
        <v>7</v>
      </c>
      <c r="J10" s="6">
        <v>9</v>
      </c>
      <c r="K10" s="6">
        <f t="shared" si="0"/>
        <v>16</v>
      </c>
      <c r="L10" s="6">
        <v>24</v>
      </c>
      <c r="M10" s="6">
        <v>21</v>
      </c>
      <c r="N10" s="6">
        <f t="shared" si="1"/>
        <v>45</v>
      </c>
      <c r="O10" s="6">
        <v>24</v>
      </c>
      <c r="P10" s="6">
        <v>17</v>
      </c>
      <c r="Q10" s="6">
        <f t="shared" si="2"/>
        <v>41</v>
      </c>
      <c r="R10" s="7">
        <v>-4</v>
      </c>
      <c r="S10" s="7">
        <v>-14</v>
      </c>
      <c r="T10" s="7">
        <f t="shared" si="3"/>
        <v>-18</v>
      </c>
      <c r="U10" s="8">
        <f t="shared" si="4"/>
        <v>-12</v>
      </c>
    </row>
    <row r="11" spans="1:21" ht="36.75" customHeight="1" x14ac:dyDescent="0.15">
      <c r="A11" s="27" t="s">
        <v>16</v>
      </c>
      <c r="B11" s="5">
        <v>3623</v>
      </c>
      <c r="C11" s="5">
        <v>4687</v>
      </c>
      <c r="D11" s="5">
        <v>4845</v>
      </c>
      <c r="E11" s="5">
        <f t="shared" si="5"/>
        <v>9532</v>
      </c>
      <c r="F11" s="6">
        <v>0</v>
      </c>
      <c r="G11" s="6">
        <v>6</v>
      </c>
      <c r="H11" s="6">
        <f t="shared" si="6"/>
        <v>6</v>
      </c>
      <c r="I11" s="6">
        <v>4</v>
      </c>
      <c r="J11" s="6">
        <v>3</v>
      </c>
      <c r="K11" s="6">
        <f t="shared" si="0"/>
        <v>7</v>
      </c>
      <c r="L11" s="6">
        <v>8</v>
      </c>
      <c r="M11" s="6">
        <v>5</v>
      </c>
      <c r="N11" s="6">
        <f t="shared" si="1"/>
        <v>13</v>
      </c>
      <c r="O11" s="6">
        <v>6</v>
      </c>
      <c r="P11" s="6">
        <v>7</v>
      </c>
      <c r="Q11" s="6">
        <f t="shared" si="2"/>
        <v>13</v>
      </c>
      <c r="R11" s="7">
        <v>4</v>
      </c>
      <c r="S11" s="7">
        <v>-1</v>
      </c>
      <c r="T11" s="7">
        <f t="shared" si="3"/>
        <v>3</v>
      </c>
      <c r="U11" s="8">
        <f t="shared" si="4"/>
        <v>2</v>
      </c>
    </row>
    <row r="12" spans="1:21" ht="36.75" customHeight="1" x14ac:dyDescent="0.15">
      <c r="A12" s="27" t="s">
        <v>17</v>
      </c>
      <c r="B12" s="5">
        <v>493</v>
      </c>
      <c r="C12" s="5">
        <v>603</v>
      </c>
      <c r="D12" s="5">
        <v>661</v>
      </c>
      <c r="E12" s="5">
        <f t="shared" si="5"/>
        <v>1264</v>
      </c>
      <c r="F12" s="6">
        <v>0</v>
      </c>
      <c r="G12" s="6">
        <v>0</v>
      </c>
      <c r="H12" s="6">
        <f t="shared" si="6"/>
        <v>0</v>
      </c>
      <c r="I12" s="6">
        <v>0</v>
      </c>
      <c r="J12" s="6">
        <v>1</v>
      </c>
      <c r="K12" s="6">
        <f t="shared" si="0"/>
        <v>1</v>
      </c>
      <c r="L12" s="6">
        <v>0</v>
      </c>
      <c r="M12" s="6">
        <v>0</v>
      </c>
      <c r="N12" s="6">
        <f t="shared" si="1"/>
        <v>0</v>
      </c>
      <c r="O12" s="6">
        <v>0</v>
      </c>
      <c r="P12" s="6">
        <v>0</v>
      </c>
      <c r="Q12" s="6">
        <f t="shared" si="2"/>
        <v>0</v>
      </c>
      <c r="R12" s="7">
        <v>0</v>
      </c>
      <c r="S12" s="7">
        <v>-1</v>
      </c>
      <c r="T12" s="7">
        <f t="shared" si="3"/>
        <v>-1</v>
      </c>
      <c r="U12" s="8">
        <f t="shared" si="4"/>
        <v>-2</v>
      </c>
    </row>
    <row r="13" spans="1:21" ht="36.75" customHeight="1" thickBot="1" x14ac:dyDescent="0.2">
      <c r="A13" s="10" t="s">
        <v>20</v>
      </c>
      <c r="B13" s="11">
        <v>5103</v>
      </c>
      <c r="C13" s="11">
        <v>6886</v>
      </c>
      <c r="D13" s="11">
        <v>7156</v>
      </c>
      <c r="E13" s="5">
        <f t="shared" si="5"/>
        <v>14042</v>
      </c>
      <c r="F13" s="12">
        <v>4</v>
      </c>
      <c r="G13" s="12">
        <v>5</v>
      </c>
      <c r="H13" s="12">
        <f t="shared" si="6"/>
        <v>9</v>
      </c>
      <c r="I13" s="12">
        <v>6</v>
      </c>
      <c r="J13" s="12">
        <v>9</v>
      </c>
      <c r="K13" s="12">
        <f t="shared" si="0"/>
        <v>15</v>
      </c>
      <c r="L13" s="12">
        <v>4</v>
      </c>
      <c r="M13" s="12">
        <v>8</v>
      </c>
      <c r="N13" s="12">
        <f t="shared" si="1"/>
        <v>12</v>
      </c>
      <c r="O13" s="12">
        <v>9</v>
      </c>
      <c r="P13" s="12">
        <v>11</v>
      </c>
      <c r="Q13" s="12">
        <f t="shared" si="2"/>
        <v>20</v>
      </c>
      <c r="R13" s="13">
        <v>0</v>
      </c>
      <c r="S13" s="13">
        <v>1</v>
      </c>
      <c r="T13" s="13">
        <f t="shared" si="3"/>
        <v>1</v>
      </c>
      <c r="U13" s="8">
        <f t="shared" si="4"/>
        <v>-13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78155</v>
      </c>
      <c r="C14" s="24">
        <f>SUM(C7:C13)</f>
        <v>92769</v>
      </c>
      <c r="D14" s="24">
        <f>SUM(D7:D13)</f>
        <v>92220</v>
      </c>
      <c r="E14" s="20">
        <f>C14+D14</f>
        <v>184989</v>
      </c>
      <c r="F14" s="20">
        <f>SUM(F7:F13)</f>
        <v>49</v>
      </c>
      <c r="G14" s="20">
        <f>SUM(G7:G13)</f>
        <v>63</v>
      </c>
      <c r="H14" s="20">
        <f t="shared" si="6"/>
        <v>112</v>
      </c>
      <c r="I14" s="20">
        <f t="shared" ref="I14:U14" si="7">SUM(I7:I13)</f>
        <v>87</v>
      </c>
      <c r="J14" s="20">
        <f t="shared" si="7"/>
        <v>73</v>
      </c>
      <c r="K14" s="20">
        <f t="shared" si="7"/>
        <v>160</v>
      </c>
      <c r="L14" s="20">
        <f t="shared" si="7"/>
        <v>140</v>
      </c>
      <c r="M14" s="20">
        <f t="shared" si="7"/>
        <v>103</v>
      </c>
      <c r="N14" s="20">
        <f t="shared" si="7"/>
        <v>243</v>
      </c>
      <c r="O14" s="20">
        <f t="shared" si="7"/>
        <v>167</v>
      </c>
      <c r="P14" s="20">
        <f t="shared" si="7"/>
        <v>146</v>
      </c>
      <c r="Q14" s="20">
        <f t="shared" si="7"/>
        <v>313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-118</v>
      </c>
    </row>
    <row r="15" spans="1:21" ht="36.75" customHeight="1" thickTop="1" x14ac:dyDescent="0.15">
      <c r="A15" s="14" t="s">
        <v>19</v>
      </c>
      <c r="B15" s="22">
        <f>B14-B16</f>
        <v>-45</v>
      </c>
      <c r="C15" s="22">
        <f>C14-C16</f>
        <v>-65</v>
      </c>
      <c r="D15" s="22">
        <f>D14-D16</f>
        <v>-53</v>
      </c>
      <c r="E15" s="22">
        <f>C15+D15</f>
        <v>-118</v>
      </c>
      <c r="F15" s="129">
        <f>H14-K14</f>
        <v>-48</v>
      </c>
      <c r="G15" s="130"/>
      <c r="H15" s="130"/>
      <c r="I15" s="130"/>
      <c r="J15" s="130"/>
      <c r="K15" s="131"/>
      <c r="L15" s="129">
        <f>N14-Q14</f>
        <v>-70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78200</v>
      </c>
      <c r="C16" s="25">
        <v>92834</v>
      </c>
      <c r="D16" s="25">
        <v>92273</v>
      </c>
      <c r="E16" s="26">
        <v>185107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1"/>
  <sheetViews>
    <sheetView showGridLines="0" zoomScaleNormal="100" workbookViewId="0">
      <selection activeCell="B16" sqref="B16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113" t="s">
        <v>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6.5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 t="s">
        <v>44</v>
      </c>
    </row>
    <row r="3" spans="1:16" ht="24.75" customHeight="1" x14ac:dyDescent="0.15">
      <c r="A3" s="114"/>
      <c r="B3" s="110" t="s">
        <v>45</v>
      </c>
      <c r="C3" s="111"/>
      <c r="D3" s="111"/>
      <c r="E3" s="117"/>
      <c r="F3" s="117"/>
      <c r="G3" s="117"/>
      <c r="H3" s="118" t="s">
        <v>46</v>
      </c>
      <c r="I3" s="110" t="s">
        <v>47</v>
      </c>
      <c r="J3" s="111"/>
      <c r="K3" s="111"/>
      <c r="L3" s="117"/>
      <c r="M3" s="117"/>
      <c r="N3" s="117"/>
      <c r="O3" s="118" t="s">
        <v>48</v>
      </c>
      <c r="P3" s="121" t="s">
        <v>49</v>
      </c>
    </row>
    <row r="4" spans="1:16" ht="24.75" customHeight="1" x14ac:dyDescent="0.15">
      <c r="A4" s="115"/>
      <c r="B4" s="110" t="s">
        <v>50</v>
      </c>
      <c r="C4" s="111"/>
      <c r="D4" s="111"/>
      <c r="E4" s="110" t="s">
        <v>51</v>
      </c>
      <c r="F4" s="111"/>
      <c r="G4" s="111"/>
      <c r="H4" s="119"/>
      <c r="I4" s="110" t="s">
        <v>52</v>
      </c>
      <c r="J4" s="111"/>
      <c r="K4" s="111"/>
      <c r="L4" s="110" t="s">
        <v>53</v>
      </c>
      <c r="M4" s="111"/>
      <c r="N4" s="111"/>
      <c r="O4" s="119"/>
      <c r="P4" s="122"/>
    </row>
    <row r="5" spans="1:16" ht="24.75" customHeight="1" x14ac:dyDescent="0.15">
      <c r="A5" s="116"/>
      <c r="B5" s="48" t="s">
        <v>54</v>
      </c>
      <c r="C5" s="48" t="s">
        <v>55</v>
      </c>
      <c r="D5" s="48" t="s">
        <v>56</v>
      </c>
      <c r="E5" s="48" t="s">
        <v>54</v>
      </c>
      <c r="F5" s="48" t="s">
        <v>55</v>
      </c>
      <c r="G5" s="48" t="s">
        <v>56</v>
      </c>
      <c r="H5" s="120"/>
      <c r="I5" s="48" t="s">
        <v>54</v>
      </c>
      <c r="J5" s="48" t="s">
        <v>55</v>
      </c>
      <c r="K5" s="48" t="s">
        <v>56</v>
      </c>
      <c r="L5" s="48" t="s">
        <v>54</v>
      </c>
      <c r="M5" s="48" t="s">
        <v>55</v>
      </c>
      <c r="N5" s="48" t="s">
        <v>56</v>
      </c>
      <c r="O5" s="120"/>
      <c r="P5" s="122"/>
    </row>
    <row r="6" spans="1:16" s="87" customFormat="1" ht="24.75" customHeight="1" x14ac:dyDescent="0.15">
      <c r="A6" s="84" t="s">
        <v>57</v>
      </c>
      <c r="B6" s="85">
        <f>h27.2!F14</f>
        <v>57</v>
      </c>
      <c r="C6" s="85">
        <f>h27.2!G14</f>
        <v>46</v>
      </c>
      <c r="D6" s="23">
        <f>SUM(B6:C6)</f>
        <v>103</v>
      </c>
      <c r="E6" s="23">
        <f>h27.2!I14</f>
        <v>126</v>
      </c>
      <c r="F6" s="23">
        <f>h27.2!J14</f>
        <v>118</v>
      </c>
      <c r="G6" s="23">
        <f>SUM(E6:F6)</f>
        <v>244</v>
      </c>
      <c r="H6" s="86">
        <f>D6-G6</f>
        <v>-141</v>
      </c>
      <c r="I6" s="23">
        <f>h27.2!L14</f>
        <v>145</v>
      </c>
      <c r="J6" s="23">
        <f>h27.2!M14</f>
        <v>116</v>
      </c>
      <c r="K6" s="23">
        <f t="shared" ref="K6:K14" si="0">SUM(I6:J6)</f>
        <v>261</v>
      </c>
      <c r="L6" s="23">
        <f>h27.2!O14</f>
        <v>177</v>
      </c>
      <c r="M6" s="23">
        <f>h27.2!P14</f>
        <v>137</v>
      </c>
      <c r="N6" s="23">
        <f>SUM(L6:M6)</f>
        <v>314</v>
      </c>
      <c r="O6" s="86">
        <f t="shared" ref="O6:O17" si="1">K6-N6</f>
        <v>-53</v>
      </c>
      <c r="P6" s="86">
        <f t="shared" ref="P6:P17" si="2">(D6+K6)-(G6+N6)</f>
        <v>-194</v>
      </c>
    </row>
    <row r="7" spans="1:16" s="87" customFormat="1" ht="24.75" customHeight="1" x14ac:dyDescent="0.15">
      <c r="A7" s="84" t="s">
        <v>58</v>
      </c>
      <c r="B7" s="85">
        <f>h27.3!F14</f>
        <v>42</v>
      </c>
      <c r="C7" s="85">
        <f>h27.3!G14</f>
        <v>45</v>
      </c>
      <c r="D7" s="23">
        <f>SUM(B7:C7)</f>
        <v>87</v>
      </c>
      <c r="E7" s="23">
        <f>h27.3!I14</f>
        <v>107</v>
      </c>
      <c r="F7" s="23">
        <f>h27.3!J14</f>
        <v>67</v>
      </c>
      <c r="G7" s="23">
        <f t="shared" ref="G7:G17" si="3">SUM(E7:F7)</f>
        <v>174</v>
      </c>
      <c r="H7" s="86">
        <f>D7-G7</f>
        <v>-87</v>
      </c>
      <c r="I7" s="23">
        <f>h27.3!L14</f>
        <v>140</v>
      </c>
      <c r="J7" s="23">
        <f>h27.3!M14</f>
        <v>115</v>
      </c>
      <c r="K7" s="23">
        <f t="shared" si="0"/>
        <v>255</v>
      </c>
      <c r="L7" s="23">
        <f>h27.3!O14</f>
        <v>210</v>
      </c>
      <c r="M7" s="23">
        <f>h27.3!P14</f>
        <v>152</v>
      </c>
      <c r="N7" s="23">
        <f t="shared" ref="N7:N17" si="4">SUM(L7:M7)</f>
        <v>362</v>
      </c>
      <c r="O7" s="86">
        <f t="shared" si="1"/>
        <v>-107</v>
      </c>
      <c r="P7" s="86">
        <f t="shared" si="2"/>
        <v>-194</v>
      </c>
    </row>
    <row r="8" spans="1:16" s="87" customFormat="1" ht="24.75" customHeight="1" x14ac:dyDescent="0.15">
      <c r="A8" s="84" t="s">
        <v>59</v>
      </c>
      <c r="B8" s="88">
        <f>h27.4!F14</f>
        <v>60</v>
      </c>
      <c r="C8" s="88">
        <f>h27.4!G14</f>
        <v>45</v>
      </c>
      <c r="D8" s="23">
        <f t="shared" ref="D8:D17" si="5">SUM(B8:C8)</f>
        <v>105</v>
      </c>
      <c r="E8" s="23">
        <f>h27.4!I14</f>
        <v>91</v>
      </c>
      <c r="F8" s="23">
        <f>h27.4!J14</f>
        <v>87</v>
      </c>
      <c r="G8" s="23">
        <f t="shared" si="3"/>
        <v>178</v>
      </c>
      <c r="H8" s="86">
        <f>D8-G8</f>
        <v>-73</v>
      </c>
      <c r="I8" s="23">
        <f>h27.4!L14</f>
        <v>476</v>
      </c>
      <c r="J8" s="23">
        <f>h27.4!M14</f>
        <v>339</v>
      </c>
      <c r="K8" s="23">
        <f t="shared" si="0"/>
        <v>815</v>
      </c>
      <c r="L8" s="26">
        <f>h27.4!O14</f>
        <v>758</v>
      </c>
      <c r="M8" s="26">
        <f>h27.4!P14</f>
        <v>603</v>
      </c>
      <c r="N8" s="23">
        <f t="shared" si="4"/>
        <v>1361</v>
      </c>
      <c r="O8" s="86">
        <f t="shared" si="1"/>
        <v>-546</v>
      </c>
      <c r="P8" s="86">
        <f t="shared" si="2"/>
        <v>-619</v>
      </c>
    </row>
    <row r="9" spans="1:16" s="87" customFormat="1" ht="24.75" customHeight="1" x14ac:dyDescent="0.15">
      <c r="A9" s="84" t="s">
        <v>60</v>
      </c>
      <c r="B9" s="89">
        <f>h27.5!F14</f>
        <v>56</v>
      </c>
      <c r="C9" s="89">
        <f>h27.5!G14</f>
        <v>47</v>
      </c>
      <c r="D9" s="23">
        <f t="shared" si="5"/>
        <v>103</v>
      </c>
      <c r="E9" s="23">
        <f>h27.5!I14</f>
        <v>85</v>
      </c>
      <c r="F9" s="23">
        <f>h27.5!J14</f>
        <v>76</v>
      </c>
      <c r="G9" s="23">
        <f t="shared" si="3"/>
        <v>161</v>
      </c>
      <c r="H9" s="86">
        <f>D9-G9</f>
        <v>-58</v>
      </c>
      <c r="I9" s="23">
        <f>h27.5!L14</f>
        <v>593</v>
      </c>
      <c r="J9" s="23">
        <f>h27.5!M14</f>
        <v>239</v>
      </c>
      <c r="K9" s="23">
        <f t="shared" si="0"/>
        <v>832</v>
      </c>
      <c r="L9" s="23">
        <f>h27.5!O14</f>
        <v>438</v>
      </c>
      <c r="M9" s="23">
        <f>h27.5!P14</f>
        <v>296</v>
      </c>
      <c r="N9" s="23">
        <f t="shared" si="4"/>
        <v>734</v>
      </c>
      <c r="O9" s="86">
        <f t="shared" si="1"/>
        <v>98</v>
      </c>
      <c r="P9" s="86">
        <f t="shared" si="2"/>
        <v>40</v>
      </c>
    </row>
    <row r="10" spans="1:16" s="87" customFormat="1" ht="24.75" customHeight="1" x14ac:dyDescent="0.15">
      <c r="A10" s="84" t="s">
        <v>61</v>
      </c>
      <c r="B10" s="89">
        <f>h27.6!F14</f>
        <v>58</v>
      </c>
      <c r="C10" s="89">
        <f>h27.6!G14</f>
        <v>44</v>
      </c>
      <c r="D10" s="23">
        <f t="shared" si="5"/>
        <v>102</v>
      </c>
      <c r="E10" s="23">
        <f>h27.6!I14</f>
        <v>81</v>
      </c>
      <c r="F10" s="23">
        <f>h27.6!J14</f>
        <v>85</v>
      </c>
      <c r="G10" s="23">
        <f t="shared" si="3"/>
        <v>166</v>
      </c>
      <c r="H10" s="86">
        <f t="shared" ref="H10:H17" si="6">D10-G10</f>
        <v>-64</v>
      </c>
      <c r="I10" s="23">
        <f>h27.6!L14</f>
        <v>181</v>
      </c>
      <c r="J10" s="23">
        <f>h27.6!M14</f>
        <v>110</v>
      </c>
      <c r="K10" s="23">
        <f t="shared" si="0"/>
        <v>291</v>
      </c>
      <c r="L10" s="23">
        <f>h27.6!O14</f>
        <v>248</v>
      </c>
      <c r="M10" s="23">
        <f>h27.6!P14</f>
        <v>180</v>
      </c>
      <c r="N10" s="23">
        <f t="shared" si="4"/>
        <v>428</v>
      </c>
      <c r="O10" s="86">
        <f t="shared" si="1"/>
        <v>-137</v>
      </c>
      <c r="P10" s="86">
        <f t="shared" si="2"/>
        <v>-201</v>
      </c>
    </row>
    <row r="11" spans="1:16" s="87" customFormat="1" ht="24.75" customHeight="1" x14ac:dyDescent="0.15">
      <c r="A11" s="84" t="s">
        <v>62</v>
      </c>
      <c r="B11" s="89">
        <f>h27.7!F14</f>
        <v>43</v>
      </c>
      <c r="C11" s="89">
        <f>h27.7!G14</f>
        <v>50</v>
      </c>
      <c r="D11" s="23">
        <f t="shared" si="5"/>
        <v>93</v>
      </c>
      <c r="E11" s="23">
        <f>h27.7!I14</f>
        <v>65</v>
      </c>
      <c r="F11" s="23">
        <f>h27.7!J14</f>
        <v>87</v>
      </c>
      <c r="G11" s="23">
        <f t="shared" si="3"/>
        <v>152</v>
      </c>
      <c r="H11" s="86">
        <f>D11-G11</f>
        <v>-59</v>
      </c>
      <c r="I11" s="23">
        <f>h27.7!L14</f>
        <v>184</v>
      </c>
      <c r="J11" s="23">
        <f>h27.7!M14</f>
        <v>125</v>
      </c>
      <c r="K11" s="23">
        <f t="shared" si="0"/>
        <v>309</v>
      </c>
      <c r="L11" s="23">
        <f>h27.7!O14</f>
        <v>221</v>
      </c>
      <c r="M11" s="23">
        <f>h27.7!P14</f>
        <v>163</v>
      </c>
      <c r="N11" s="23">
        <f t="shared" si="4"/>
        <v>384</v>
      </c>
      <c r="O11" s="86">
        <f t="shared" si="1"/>
        <v>-75</v>
      </c>
      <c r="P11" s="86">
        <f t="shared" si="2"/>
        <v>-134</v>
      </c>
    </row>
    <row r="12" spans="1:16" s="87" customFormat="1" ht="24.75" customHeight="1" x14ac:dyDescent="0.15">
      <c r="A12" s="84" t="s">
        <v>63</v>
      </c>
      <c r="B12" s="89">
        <f>h27.8!F14</f>
        <v>46</v>
      </c>
      <c r="C12" s="89">
        <f>h27.8!G14</f>
        <v>60</v>
      </c>
      <c r="D12" s="23">
        <f t="shared" si="5"/>
        <v>106</v>
      </c>
      <c r="E12" s="23">
        <f>h27.8!I14</f>
        <v>80</v>
      </c>
      <c r="F12" s="23">
        <f>h27.8!J14</f>
        <v>89</v>
      </c>
      <c r="G12" s="23">
        <f t="shared" si="3"/>
        <v>169</v>
      </c>
      <c r="H12" s="86">
        <f>D12-G12</f>
        <v>-63</v>
      </c>
      <c r="I12" s="23">
        <f>h27.8!L14</f>
        <v>179</v>
      </c>
      <c r="J12" s="23">
        <f>h27.8!M14</f>
        <v>128</v>
      </c>
      <c r="K12" s="23">
        <f t="shared" si="0"/>
        <v>307</v>
      </c>
      <c r="L12" s="23">
        <f>h27.8!O14</f>
        <v>222</v>
      </c>
      <c r="M12" s="23">
        <f>h27.8!P14</f>
        <v>161</v>
      </c>
      <c r="N12" s="23">
        <f t="shared" si="4"/>
        <v>383</v>
      </c>
      <c r="O12" s="86">
        <f t="shared" si="1"/>
        <v>-76</v>
      </c>
      <c r="P12" s="86">
        <f t="shared" si="2"/>
        <v>-139</v>
      </c>
    </row>
    <row r="13" spans="1:16" s="87" customFormat="1" ht="24.75" customHeight="1" x14ac:dyDescent="0.15">
      <c r="A13" s="84" t="s">
        <v>64</v>
      </c>
      <c r="B13" s="89">
        <f>h27.9!F14</f>
        <v>52</v>
      </c>
      <c r="C13" s="89">
        <f>h27.9!G14</f>
        <v>49</v>
      </c>
      <c r="D13" s="23">
        <f t="shared" si="5"/>
        <v>101</v>
      </c>
      <c r="E13" s="23">
        <f>h27.9!I14</f>
        <v>98</v>
      </c>
      <c r="F13" s="23">
        <f>h27.9!J14</f>
        <v>81</v>
      </c>
      <c r="G13" s="23">
        <f t="shared" si="3"/>
        <v>179</v>
      </c>
      <c r="H13" s="86">
        <f>D13-G13</f>
        <v>-78</v>
      </c>
      <c r="I13" s="23">
        <f>h27.9!L14</f>
        <v>172</v>
      </c>
      <c r="J13" s="23">
        <f>h27.9!M14</f>
        <v>91</v>
      </c>
      <c r="K13" s="23">
        <f t="shared" si="0"/>
        <v>263</v>
      </c>
      <c r="L13" s="23">
        <f>h27.9!O14</f>
        <v>198</v>
      </c>
      <c r="M13" s="23">
        <f>h27.9!P14</f>
        <v>165</v>
      </c>
      <c r="N13" s="23">
        <f t="shared" si="4"/>
        <v>363</v>
      </c>
      <c r="O13" s="86">
        <f t="shared" si="1"/>
        <v>-100</v>
      </c>
      <c r="P13" s="86">
        <f t="shared" si="2"/>
        <v>-178</v>
      </c>
    </row>
    <row r="14" spans="1:16" s="87" customFormat="1" ht="24.75" customHeight="1" x14ac:dyDescent="0.15">
      <c r="A14" s="84" t="s">
        <v>65</v>
      </c>
      <c r="B14" s="89">
        <f>h27.10!F14</f>
        <v>50</v>
      </c>
      <c r="C14" s="89">
        <f>h27.10!G14</f>
        <v>39</v>
      </c>
      <c r="D14" s="23">
        <f t="shared" si="5"/>
        <v>89</v>
      </c>
      <c r="E14" s="23">
        <f>h27.10!I14</f>
        <v>83</v>
      </c>
      <c r="F14" s="23">
        <f>h27.10!J14</f>
        <v>74</v>
      </c>
      <c r="G14" s="23">
        <f t="shared" si="3"/>
        <v>157</v>
      </c>
      <c r="H14" s="86">
        <f>D14-G14</f>
        <v>-68</v>
      </c>
      <c r="I14" s="23">
        <f>h27.10!L14</f>
        <v>200</v>
      </c>
      <c r="J14" s="23">
        <f>h27.10!M14</f>
        <v>109</v>
      </c>
      <c r="K14" s="23">
        <f t="shared" si="0"/>
        <v>309</v>
      </c>
      <c r="L14" s="23">
        <f>h27.10!O14</f>
        <v>210</v>
      </c>
      <c r="M14" s="23">
        <f>h27.10!P14</f>
        <v>162</v>
      </c>
      <c r="N14" s="23">
        <f t="shared" si="4"/>
        <v>372</v>
      </c>
      <c r="O14" s="86">
        <f t="shared" si="1"/>
        <v>-63</v>
      </c>
      <c r="P14" s="86">
        <f t="shared" si="2"/>
        <v>-131</v>
      </c>
    </row>
    <row r="15" spans="1:16" s="87" customFormat="1" ht="24.75" customHeight="1" x14ac:dyDescent="0.15">
      <c r="A15" s="84" t="s">
        <v>66</v>
      </c>
      <c r="B15" s="89">
        <f>h27.11!F14</f>
        <v>64</v>
      </c>
      <c r="C15" s="89">
        <f>h27.11!G14</f>
        <v>43</v>
      </c>
      <c r="D15" s="23">
        <f t="shared" si="5"/>
        <v>107</v>
      </c>
      <c r="E15" s="23">
        <f>h27.11!I14</f>
        <v>88</v>
      </c>
      <c r="F15" s="23">
        <f>h27.11!J14</f>
        <v>73</v>
      </c>
      <c r="G15" s="23">
        <f t="shared" si="3"/>
        <v>161</v>
      </c>
      <c r="H15" s="86">
        <f t="shared" si="6"/>
        <v>-54</v>
      </c>
      <c r="I15" s="23">
        <f>h27.11!L14</f>
        <v>182</v>
      </c>
      <c r="J15" s="23">
        <f>h27.11!M14</f>
        <v>118</v>
      </c>
      <c r="K15" s="23">
        <f>SUM(I15:J15)</f>
        <v>300</v>
      </c>
      <c r="L15" s="23">
        <f>h27.11!O14</f>
        <v>215</v>
      </c>
      <c r="M15" s="23">
        <f>h27.11!P14</f>
        <v>163</v>
      </c>
      <c r="N15" s="23">
        <f t="shared" si="4"/>
        <v>378</v>
      </c>
      <c r="O15" s="86">
        <f t="shared" si="1"/>
        <v>-78</v>
      </c>
      <c r="P15" s="86">
        <f t="shared" si="2"/>
        <v>-132</v>
      </c>
    </row>
    <row r="16" spans="1:16" s="87" customFormat="1" ht="24.75" customHeight="1" x14ac:dyDescent="0.15">
      <c r="A16" s="84" t="s">
        <v>67</v>
      </c>
      <c r="B16" s="89">
        <f>h27.12!F14</f>
        <v>45</v>
      </c>
      <c r="C16" s="89">
        <f>h27.12!G14</f>
        <v>46</v>
      </c>
      <c r="D16" s="23">
        <f t="shared" si="5"/>
        <v>91</v>
      </c>
      <c r="E16" s="23">
        <f>h27.12!I14</f>
        <v>98</v>
      </c>
      <c r="F16" s="23">
        <f>h27.12!J14</f>
        <v>75</v>
      </c>
      <c r="G16" s="23">
        <f t="shared" si="3"/>
        <v>173</v>
      </c>
      <c r="H16" s="86">
        <f t="shared" si="6"/>
        <v>-82</v>
      </c>
      <c r="I16" s="23">
        <f>h27.12!L14</f>
        <v>196</v>
      </c>
      <c r="J16" s="23">
        <f>h27.12!M14</f>
        <v>102</v>
      </c>
      <c r="K16" s="23">
        <f>SUM(I16:J16)</f>
        <v>298</v>
      </c>
      <c r="L16" s="23">
        <f>h27.12!O14</f>
        <v>213</v>
      </c>
      <c r="M16" s="23">
        <f>h27.12!P14</f>
        <v>141</v>
      </c>
      <c r="N16" s="23">
        <f t="shared" si="4"/>
        <v>354</v>
      </c>
      <c r="O16" s="86">
        <f t="shared" si="1"/>
        <v>-56</v>
      </c>
      <c r="P16" s="86">
        <f t="shared" si="2"/>
        <v>-138</v>
      </c>
    </row>
    <row r="17" spans="1:16" s="87" customFormat="1" ht="24.75" customHeight="1" thickBot="1" x14ac:dyDescent="0.2">
      <c r="A17" s="90" t="s">
        <v>68</v>
      </c>
      <c r="B17" s="89">
        <f>h28.1!F14</f>
        <v>37</v>
      </c>
      <c r="C17" s="89">
        <f>h28.1!G14</f>
        <v>34</v>
      </c>
      <c r="D17" s="23">
        <f t="shared" si="5"/>
        <v>71</v>
      </c>
      <c r="E17" s="23">
        <f>h28.1!I14</f>
        <v>111</v>
      </c>
      <c r="F17" s="23">
        <f>h28.1!J14</f>
        <v>98</v>
      </c>
      <c r="G17" s="23">
        <f t="shared" si="3"/>
        <v>209</v>
      </c>
      <c r="H17" s="86">
        <f t="shared" si="6"/>
        <v>-138</v>
      </c>
      <c r="I17" s="23">
        <f>h28.1!L14</f>
        <v>141</v>
      </c>
      <c r="J17" s="23">
        <f>h28.1!M14</f>
        <v>108</v>
      </c>
      <c r="K17" s="23">
        <f>SUM(I17:J17)</f>
        <v>249</v>
      </c>
      <c r="L17" s="23">
        <f>h28.1!O14</f>
        <v>211</v>
      </c>
      <c r="M17" s="23">
        <f>h28.1!P14</f>
        <v>143</v>
      </c>
      <c r="N17" s="23">
        <f t="shared" si="4"/>
        <v>354</v>
      </c>
      <c r="O17" s="86">
        <f t="shared" si="1"/>
        <v>-105</v>
      </c>
      <c r="P17" s="86">
        <f t="shared" si="2"/>
        <v>-243</v>
      </c>
    </row>
    <row r="18" spans="1:16" ht="24.75" customHeight="1" thickTop="1" x14ac:dyDescent="0.15">
      <c r="A18" s="49" t="s">
        <v>69</v>
      </c>
      <c r="B18" s="50">
        <f>SUM(B6:B17)</f>
        <v>610</v>
      </c>
      <c r="C18" s="50">
        <f t="shared" ref="C18:N18" si="7">SUM(C6:C17)</f>
        <v>548</v>
      </c>
      <c r="D18" s="50">
        <f t="shared" si="7"/>
        <v>1158</v>
      </c>
      <c r="E18" s="50">
        <f t="shared" si="7"/>
        <v>1113</v>
      </c>
      <c r="F18" s="50">
        <f>SUM(F6:F17)</f>
        <v>1010</v>
      </c>
      <c r="G18" s="50">
        <f t="shared" si="7"/>
        <v>2123</v>
      </c>
      <c r="H18" s="50">
        <f>SUM(H6:H17)</f>
        <v>-965</v>
      </c>
      <c r="I18" s="50">
        <f>SUM(I6:I17)</f>
        <v>2789</v>
      </c>
      <c r="J18" s="50">
        <f t="shared" si="7"/>
        <v>1700</v>
      </c>
      <c r="K18" s="50">
        <f>SUM(K6:K17)</f>
        <v>4489</v>
      </c>
      <c r="L18" s="50">
        <f>SUM(L6:L17)</f>
        <v>3321</v>
      </c>
      <c r="M18" s="50">
        <f t="shared" si="7"/>
        <v>2466</v>
      </c>
      <c r="N18" s="50">
        <f t="shared" si="7"/>
        <v>5787</v>
      </c>
      <c r="O18" s="50">
        <f>SUM(O6:O17)</f>
        <v>-1298</v>
      </c>
      <c r="P18" s="50">
        <f>SUM(P6:P17)</f>
        <v>-2263</v>
      </c>
    </row>
    <row r="19" spans="1:16" ht="16.5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x14ac:dyDescent="0.15">
      <c r="A20" s="112" t="s">
        <v>71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spans="1:16" x14ac:dyDescent="0.1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9"/>
  <sheetViews>
    <sheetView showGridLines="0" topLeftCell="A7" zoomScale="85" zoomScaleNormal="85" workbookViewId="0">
      <selection activeCell="V10" sqref="V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42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43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43" t="s">
        <v>9</v>
      </c>
      <c r="D6" s="43" t="s">
        <v>10</v>
      </c>
      <c r="E6" s="43" t="s">
        <v>11</v>
      </c>
      <c r="F6" s="43" t="s">
        <v>9</v>
      </c>
      <c r="G6" s="43" t="s">
        <v>10</v>
      </c>
      <c r="H6" s="43" t="s">
        <v>12</v>
      </c>
      <c r="I6" s="43" t="s">
        <v>9</v>
      </c>
      <c r="J6" s="43" t="s">
        <v>10</v>
      </c>
      <c r="K6" s="43" t="s">
        <v>12</v>
      </c>
      <c r="L6" s="43" t="s">
        <v>9</v>
      </c>
      <c r="M6" s="43" t="s">
        <v>10</v>
      </c>
      <c r="N6" s="43" t="s">
        <v>12</v>
      </c>
      <c r="O6" s="43" t="s">
        <v>9</v>
      </c>
      <c r="P6" s="43" t="s">
        <v>10</v>
      </c>
      <c r="Q6" s="43" t="s">
        <v>12</v>
      </c>
      <c r="R6" s="43" t="s">
        <v>9</v>
      </c>
      <c r="S6" s="43" t="s">
        <v>10</v>
      </c>
      <c r="T6" s="43" t="s">
        <v>12</v>
      </c>
      <c r="U6" s="128"/>
    </row>
    <row r="7" spans="1:21" ht="36.75" customHeight="1" x14ac:dyDescent="0.15">
      <c r="A7" s="43" t="s">
        <v>13</v>
      </c>
      <c r="B7" s="5">
        <v>20765</v>
      </c>
      <c r="C7" s="5">
        <v>22905</v>
      </c>
      <c r="D7" s="5">
        <v>21889</v>
      </c>
      <c r="E7" s="5">
        <f>SUM(C7:D7)</f>
        <v>44794</v>
      </c>
      <c r="F7" s="6">
        <v>8</v>
      </c>
      <c r="G7" s="6">
        <v>7</v>
      </c>
      <c r="H7" s="6">
        <f t="shared" ref="H7:H14" si="0">SUM(F7+G7)</f>
        <v>15</v>
      </c>
      <c r="I7" s="6">
        <v>33</v>
      </c>
      <c r="J7" s="6">
        <v>27</v>
      </c>
      <c r="K7" s="6">
        <f t="shared" ref="K7:K13" si="1">SUM(I7+J7)</f>
        <v>60</v>
      </c>
      <c r="L7" s="6">
        <v>32</v>
      </c>
      <c r="M7" s="6">
        <v>21</v>
      </c>
      <c r="N7" s="6">
        <f t="shared" ref="N7:N13" si="2">SUM(L7+M7)</f>
        <v>53</v>
      </c>
      <c r="O7" s="6">
        <v>70</v>
      </c>
      <c r="P7" s="6">
        <v>37</v>
      </c>
      <c r="Q7" s="6">
        <f t="shared" ref="Q7:Q13" si="3">SUM(O7+P7)</f>
        <v>107</v>
      </c>
      <c r="R7" s="7">
        <v>6</v>
      </c>
      <c r="S7" s="7">
        <v>10</v>
      </c>
      <c r="T7" s="7">
        <f>SUM(R7+S7)</f>
        <v>16</v>
      </c>
      <c r="U7" s="8">
        <f>H7-K7+N7-Q7+T7</f>
        <v>-83</v>
      </c>
    </row>
    <row r="8" spans="1:21" ht="36.75" customHeight="1" x14ac:dyDescent="0.15">
      <c r="A8" s="43" t="s">
        <v>25</v>
      </c>
      <c r="B8" s="5">
        <v>28077</v>
      </c>
      <c r="C8" s="5">
        <v>32391</v>
      </c>
      <c r="D8" s="5">
        <v>31828</v>
      </c>
      <c r="E8" s="5">
        <f t="shared" ref="E8:E13" si="4">SUM(C8:D8)</f>
        <v>64219</v>
      </c>
      <c r="F8" s="6">
        <v>13</v>
      </c>
      <c r="G8" s="6">
        <v>15</v>
      </c>
      <c r="H8" s="6">
        <f t="shared" si="0"/>
        <v>28</v>
      </c>
      <c r="I8" s="6">
        <v>36</v>
      </c>
      <c r="J8" s="6">
        <v>33</v>
      </c>
      <c r="K8" s="6">
        <f t="shared" si="1"/>
        <v>69</v>
      </c>
      <c r="L8" s="6">
        <v>61</v>
      </c>
      <c r="M8" s="6">
        <v>40</v>
      </c>
      <c r="N8" s="6">
        <f t="shared" si="2"/>
        <v>101</v>
      </c>
      <c r="O8" s="6">
        <v>73</v>
      </c>
      <c r="P8" s="6">
        <v>40</v>
      </c>
      <c r="Q8" s="6">
        <f t="shared" si="3"/>
        <v>113</v>
      </c>
      <c r="R8" s="7">
        <v>3</v>
      </c>
      <c r="S8" s="7">
        <v>-20</v>
      </c>
      <c r="T8" s="7">
        <f t="shared" ref="T8:T9" si="5">SUM(R8+S8)</f>
        <v>-17</v>
      </c>
      <c r="U8" s="8">
        <f t="shared" ref="U8:U13" si="6">H8-K8+N8-Q8+T8</f>
        <v>-70</v>
      </c>
    </row>
    <row r="9" spans="1:21" ht="36.75" customHeight="1" x14ac:dyDescent="0.15">
      <c r="A9" s="43" t="s">
        <v>14</v>
      </c>
      <c r="B9" s="5">
        <v>10305</v>
      </c>
      <c r="C9" s="5">
        <v>12310</v>
      </c>
      <c r="D9" s="5">
        <v>12217</v>
      </c>
      <c r="E9" s="5">
        <f t="shared" si="4"/>
        <v>24527</v>
      </c>
      <c r="F9" s="6">
        <v>5</v>
      </c>
      <c r="G9" s="6">
        <v>3</v>
      </c>
      <c r="H9" s="6">
        <f t="shared" si="0"/>
        <v>8</v>
      </c>
      <c r="I9" s="6">
        <v>20</v>
      </c>
      <c r="J9" s="6">
        <v>15</v>
      </c>
      <c r="K9" s="6">
        <f t="shared" si="1"/>
        <v>35</v>
      </c>
      <c r="L9" s="6">
        <v>23</v>
      </c>
      <c r="M9" s="6">
        <v>22</v>
      </c>
      <c r="N9" s="6">
        <f t="shared" si="2"/>
        <v>45</v>
      </c>
      <c r="O9" s="6">
        <v>30</v>
      </c>
      <c r="P9" s="6">
        <v>16</v>
      </c>
      <c r="Q9" s="6">
        <f t="shared" si="3"/>
        <v>46</v>
      </c>
      <c r="R9" s="7">
        <v>-9</v>
      </c>
      <c r="S9" s="7">
        <v>0</v>
      </c>
      <c r="T9" s="7">
        <f t="shared" si="5"/>
        <v>-9</v>
      </c>
      <c r="U9" s="8">
        <f t="shared" si="6"/>
        <v>-37</v>
      </c>
    </row>
    <row r="10" spans="1:21" ht="36.75" customHeight="1" x14ac:dyDescent="0.15">
      <c r="A10" s="43" t="s">
        <v>15</v>
      </c>
      <c r="B10" s="5">
        <v>9612</v>
      </c>
      <c r="C10" s="5">
        <v>11889</v>
      </c>
      <c r="D10" s="5">
        <v>12397</v>
      </c>
      <c r="E10" s="5">
        <f t="shared" si="4"/>
        <v>24286</v>
      </c>
      <c r="F10" s="6">
        <v>6</v>
      </c>
      <c r="G10" s="6">
        <v>4</v>
      </c>
      <c r="H10" s="6">
        <f t="shared" si="0"/>
        <v>10</v>
      </c>
      <c r="I10" s="6">
        <v>10</v>
      </c>
      <c r="J10" s="6">
        <v>11</v>
      </c>
      <c r="K10" s="6">
        <f t="shared" si="1"/>
        <v>21</v>
      </c>
      <c r="L10" s="6">
        <v>12</v>
      </c>
      <c r="M10" s="6">
        <v>14</v>
      </c>
      <c r="N10" s="6">
        <f t="shared" si="2"/>
        <v>26</v>
      </c>
      <c r="O10" s="6">
        <v>16</v>
      </c>
      <c r="P10" s="6">
        <v>19</v>
      </c>
      <c r="Q10" s="6">
        <f t="shared" si="3"/>
        <v>35</v>
      </c>
      <c r="R10" s="7">
        <v>-4</v>
      </c>
      <c r="S10" s="7">
        <v>2</v>
      </c>
      <c r="T10" s="7">
        <f>SUM(R10+S10)</f>
        <v>-2</v>
      </c>
      <c r="U10" s="8">
        <f t="shared" si="6"/>
        <v>-22</v>
      </c>
    </row>
    <row r="11" spans="1:21" ht="36.75" customHeight="1" x14ac:dyDescent="0.15">
      <c r="A11" s="43" t="s">
        <v>16</v>
      </c>
      <c r="B11" s="5">
        <v>3649</v>
      </c>
      <c r="C11" s="5">
        <v>4690</v>
      </c>
      <c r="D11" s="5">
        <v>4825</v>
      </c>
      <c r="E11" s="5">
        <f t="shared" si="4"/>
        <v>9515</v>
      </c>
      <c r="F11" s="6">
        <v>2</v>
      </c>
      <c r="G11" s="6">
        <v>1</v>
      </c>
      <c r="H11" s="6">
        <f t="shared" si="0"/>
        <v>3</v>
      </c>
      <c r="I11" s="6">
        <v>6</v>
      </c>
      <c r="J11" s="6">
        <v>5</v>
      </c>
      <c r="K11" s="6">
        <f t="shared" si="1"/>
        <v>11</v>
      </c>
      <c r="L11" s="6">
        <v>3</v>
      </c>
      <c r="M11" s="6">
        <v>5</v>
      </c>
      <c r="N11" s="6">
        <f t="shared" si="2"/>
        <v>8</v>
      </c>
      <c r="O11" s="6">
        <v>10</v>
      </c>
      <c r="P11" s="6">
        <v>16</v>
      </c>
      <c r="Q11" s="6">
        <f t="shared" si="3"/>
        <v>26</v>
      </c>
      <c r="R11" s="7">
        <v>8</v>
      </c>
      <c r="S11" s="7">
        <v>11</v>
      </c>
      <c r="T11" s="7">
        <f>SUM(R11+S11)</f>
        <v>19</v>
      </c>
      <c r="U11" s="8">
        <f t="shared" si="6"/>
        <v>-7</v>
      </c>
    </row>
    <row r="12" spans="1:21" ht="36.75" customHeight="1" x14ac:dyDescent="0.15">
      <c r="A12" s="43" t="s">
        <v>17</v>
      </c>
      <c r="B12" s="5">
        <v>483</v>
      </c>
      <c r="C12" s="5">
        <v>583</v>
      </c>
      <c r="D12" s="5">
        <v>646</v>
      </c>
      <c r="E12" s="5">
        <f t="shared" si="4"/>
        <v>1229</v>
      </c>
      <c r="F12" s="6">
        <v>0</v>
      </c>
      <c r="G12" s="6">
        <v>0</v>
      </c>
      <c r="H12" s="6">
        <f t="shared" si="0"/>
        <v>0</v>
      </c>
      <c r="I12" s="6">
        <v>1</v>
      </c>
      <c r="J12" s="6">
        <v>0</v>
      </c>
      <c r="K12" s="6">
        <f t="shared" si="1"/>
        <v>1</v>
      </c>
      <c r="L12" s="6">
        <v>0</v>
      </c>
      <c r="M12" s="6">
        <v>0</v>
      </c>
      <c r="N12" s="6">
        <f t="shared" si="2"/>
        <v>0</v>
      </c>
      <c r="O12" s="6">
        <v>2</v>
      </c>
      <c r="P12" s="6">
        <v>0</v>
      </c>
      <c r="Q12" s="6">
        <f t="shared" si="3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5138</v>
      </c>
      <c r="C13" s="11">
        <v>6847</v>
      </c>
      <c r="D13" s="11">
        <v>7087</v>
      </c>
      <c r="E13" s="5">
        <f t="shared" si="4"/>
        <v>13934</v>
      </c>
      <c r="F13" s="12">
        <v>3</v>
      </c>
      <c r="G13" s="12">
        <v>4</v>
      </c>
      <c r="H13" s="12">
        <f t="shared" si="0"/>
        <v>7</v>
      </c>
      <c r="I13" s="12">
        <v>5</v>
      </c>
      <c r="J13" s="12">
        <v>7</v>
      </c>
      <c r="K13" s="12">
        <f t="shared" si="1"/>
        <v>12</v>
      </c>
      <c r="L13" s="12">
        <v>10</v>
      </c>
      <c r="M13" s="12">
        <v>6</v>
      </c>
      <c r="N13" s="12">
        <f t="shared" si="2"/>
        <v>16</v>
      </c>
      <c r="O13" s="12">
        <v>10</v>
      </c>
      <c r="P13" s="12">
        <v>15</v>
      </c>
      <c r="Q13" s="12">
        <f t="shared" si="3"/>
        <v>25</v>
      </c>
      <c r="R13" s="13">
        <v>-4</v>
      </c>
      <c r="S13" s="13">
        <v>-3</v>
      </c>
      <c r="T13" s="7">
        <f>SUM(R13+S13)</f>
        <v>-7</v>
      </c>
      <c r="U13" s="8">
        <f t="shared" si="6"/>
        <v>-21</v>
      </c>
    </row>
    <row r="14" spans="1:21" s="15" customFormat="1" ht="36.75" customHeight="1" thickTop="1" thickBot="1" x14ac:dyDescent="0.2">
      <c r="A14" s="19" t="s">
        <v>18</v>
      </c>
      <c r="B14" s="20">
        <v>78569</v>
      </c>
      <c r="C14" s="31">
        <v>92318</v>
      </c>
      <c r="D14" s="31">
        <v>92318</v>
      </c>
      <c r="E14" s="20">
        <v>184636</v>
      </c>
      <c r="F14" s="20">
        <f>SUM(F7:F13)</f>
        <v>37</v>
      </c>
      <c r="G14" s="20">
        <f>SUM(G7:G13)</f>
        <v>34</v>
      </c>
      <c r="H14" s="20">
        <f t="shared" si="0"/>
        <v>71</v>
      </c>
      <c r="I14" s="20">
        <f t="shared" ref="I14:Q14" si="7">SUM(I7:I13)</f>
        <v>111</v>
      </c>
      <c r="J14" s="20">
        <f t="shared" si="7"/>
        <v>98</v>
      </c>
      <c r="K14" s="20">
        <f t="shared" si="7"/>
        <v>209</v>
      </c>
      <c r="L14" s="20">
        <f>SUM(L7:L13)</f>
        <v>141</v>
      </c>
      <c r="M14" s="20">
        <f t="shared" si="7"/>
        <v>108</v>
      </c>
      <c r="N14" s="20">
        <f t="shared" si="7"/>
        <v>249</v>
      </c>
      <c r="O14" s="20">
        <f t="shared" si="7"/>
        <v>211</v>
      </c>
      <c r="P14" s="20">
        <f t="shared" si="7"/>
        <v>143</v>
      </c>
      <c r="Q14" s="20">
        <f t="shared" si="7"/>
        <v>354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-243</v>
      </c>
    </row>
    <row r="15" spans="1:21" ht="36.75" customHeight="1" thickTop="1" x14ac:dyDescent="0.15">
      <c r="A15" s="14" t="s">
        <v>19</v>
      </c>
      <c r="B15" s="22">
        <f>B14-B16</f>
        <v>-53</v>
      </c>
      <c r="C15" s="22">
        <f>C14-C16</f>
        <v>-144</v>
      </c>
      <c r="D15" s="22">
        <f>D14-D16</f>
        <v>-99</v>
      </c>
      <c r="E15" s="22">
        <f>C15+D15</f>
        <v>-243</v>
      </c>
      <c r="F15" s="129">
        <f>H14-K14</f>
        <v>-138</v>
      </c>
      <c r="G15" s="130"/>
      <c r="H15" s="130"/>
      <c r="I15" s="130"/>
      <c r="J15" s="130"/>
      <c r="K15" s="131"/>
      <c r="L15" s="129">
        <f>N14-Q14</f>
        <v>-105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78622</v>
      </c>
      <c r="C16" s="44">
        <v>92462</v>
      </c>
      <c r="D16" s="44">
        <v>92417</v>
      </c>
      <c r="E16" s="23">
        <v>184879</v>
      </c>
      <c r="G16" s="123" t="s">
        <v>74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9"/>
  <sheetViews>
    <sheetView showGridLines="0" topLeftCell="A4" zoomScale="85" zoomScaleNormal="85" workbookViewId="0">
      <selection activeCell="W14" sqref="W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40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42" t="s">
        <v>9</v>
      </c>
      <c r="D6" s="42" t="s">
        <v>10</v>
      </c>
      <c r="E6" s="42" t="s">
        <v>11</v>
      </c>
      <c r="F6" s="42" t="s">
        <v>9</v>
      </c>
      <c r="G6" s="42" t="s">
        <v>10</v>
      </c>
      <c r="H6" s="42" t="s">
        <v>12</v>
      </c>
      <c r="I6" s="42" t="s">
        <v>9</v>
      </c>
      <c r="J6" s="42" t="s">
        <v>10</v>
      </c>
      <c r="K6" s="42" t="s">
        <v>12</v>
      </c>
      <c r="L6" s="42" t="s">
        <v>9</v>
      </c>
      <c r="M6" s="42" t="s">
        <v>10</v>
      </c>
      <c r="N6" s="42" t="s">
        <v>12</v>
      </c>
      <c r="O6" s="42" t="s">
        <v>9</v>
      </c>
      <c r="P6" s="42" t="s">
        <v>10</v>
      </c>
      <c r="Q6" s="42" t="s">
        <v>12</v>
      </c>
      <c r="R6" s="42" t="s">
        <v>9</v>
      </c>
      <c r="S6" s="42" t="s">
        <v>10</v>
      </c>
      <c r="T6" s="42" t="s">
        <v>12</v>
      </c>
      <c r="U6" s="128"/>
    </row>
    <row r="7" spans="1:21" ht="36.75" customHeight="1" x14ac:dyDescent="0.15">
      <c r="A7" s="42" t="s">
        <v>13</v>
      </c>
      <c r="B7" s="5">
        <v>20801</v>
      </c>
      <c r="C7" s="5">
        <v>22962</v>
      </c>
      <c r="D7" s="5">
        <v>21915</v>
      </c>
      <c r="E7" s="5">
        <f>SUM(C7:D7)</f>
        <v>44877</v>
      </c>
      <c r="F7" s="6">
        <v>7</v>
      </c>
      <c r="G7" s="6">
        <v>13</v>
      </c>
      <c r="H7" s="6">
        <f t="shared" ref="H7:H14" si="0">SUM(F7+G7)</f>
        <v>20</v>
      </c>
      <c r="I7" s="6">
        <v>28</v>
      </c>
      <c r="J7" s="6">
        <v>25</v>
      </c>
      <c r="K7" s="6">
        <f t="shared" ref="K7:K13" si="1">SUM(I7+J7)</f>
        <v>53</v>
      </c>
      <c r="L7" s="6">
        <v>106</v>
      </c>
      <c r="M7" s="6">
        <v>22</v>
      </c>
      <c r="N7" s="6">
        <f t="shared" ref="N7:N13" si="2">SUM(L7+M7)</f>
        <v>128</v>
      </c>
      <c r="O7" s="6">
        <v>58</v>
      </c>
      <c r="P7" s="6">
        <v>26</v>
      </c>
      <c r="Q7" s="6">
        <f t="shared" ref="Q7:Q13" si="3">SUM(O7+P7)</f>
        <v>84</v>
      </c>
      <c r="R7" s="7">
        <v>2</v>
      </c>
      <c r="S7" s="7">
        <v>6</v>
      </c>
      <c r="T7" s="7">
        <f>SUM(R7+S7)</f>
        <v>8</v>
      </c>
      <c r="U7" s="8">
        <f>H7-K7+N7-Q7+T7</f>
        <v>19</v>
      </c>
    </row>
    <row r="8" spans="1:21" ht="36.75" customHeight="1" x14ac:dyDescent="0.15">
      <c r="A8" s="42" t="s">
        <v>25</v>
      </c>
      <c r="B8" s="5">
        <v>28079</v>
      </c>
      <c r="C8" s="5">
        <v>32423</v>
      </c>
      <c r="D8" s="5">
        <v>31866</v>
      </c>
      <c r="E8" s="5">
        <f t="shared" ref="E8:E13" si="4">SUM(C8:D8)</f>
        <v>64289</v>
      </c>
      <c r="F8" s="6">
        <v>15</v>
      </c>
      <c r="G8" s="6">
        <v>16</v>
      </c>
      <c r="H8" s="6">
        <f t="shared" si="0"/>
        <v>31</v>
      </c>
      <c r="I8" s="6">
        <v>36</v>
      </c>
      <c r="J8" s="6">
        <v>23</v>
      </c>
      <c r="K8" s="6">
        <f t="shared" si="1"/>
        <v>59</v>
      </c>
      <c r="L8" s="6">
        <v>44</v>
      </c>
      <c r="M8" s="6">
        <v>32</v>
      </c>
      <c r="N8" s="6">
        <f t="shared" si="2"/>
        <v>76</v>
      </c>
      <c r="O8" s="6">
        <v>84</v>
      </c>
      <c r="P8" s="6">
        <v>61</v>
      </c>
      <c r="Q8" s="6">
        <f t="shared" si="3"/>
        <v>145</v>
      </c>
      <c r="R8" s="7">
        <v>6</v>
      </c>
      <c r="S8" s="7">
        <v>7</v>
      </c>
      <c r="T8" s="7">
        <f t="shared" ref="T8:T9" si="5">SUM(R8+S8)</f>
        <v>13</v>
      </c>
      <c r="U8" s="8">
        <f t="shared" ref="U8:U13" si="6">H8-K8+N8-Q8+T8</f>
        <v>-84</v>
      </c>
    </row>
    <row r="9" spans="1:21" ht="36.75" customHeight="1" x14ac:dyDescent="0.15">
      <c r="A9" s="42" t="s">
        <v>14</v>
      </c>
      <c r="B9" s="5">
        <v>10323</v>
      </c>
      <c r="C9" s="5">
        <v>12341</v>
      </c>
      <c r="D9" s="5">
        <v>12223</v>
      </c>
      <c r="E9" s="5">
        <f t="shared" si="4"/>
        <v>24564</v>
      </c>
      <c r="F9" s="6">
        <v>7</v>
      </c>
      <c r="G9" s="6">
        <v>7</v>
      </c>
      <c r="H9" s="6">
        <f t="shared" si="0"/>
        <v>14</v>
      </c>
      <c r="I9" s="6">
        <v>14</v>
      </c>
      <c r="J9" s="6">
        <v>10</v>
      </c>
      <c r="K9" s="6">
        <f t="shared" si="1"/>
        <v>24</v>
      </c>
      <c r="L9" s="6">
        <v>14</v>
      </c>
      <c r="M9" s="6">
        <v>14</v>
      </c>
      <c r="N9" s="6">
        <f t="shared" si="2"/>
        <v>28</v>
      </c>
      <c r="O9" s="6">
        <v>26</v>
      </c>
      <c r="P9" s="6">
        <v>18</v>
      </c>
      <c r="Q9" s="6">
        <f t="shared" si="3"/>
        <v>44</v>
      </c>
      <c r="R9" s="7">
        <v>3</v>
      </c>
      <c r="S9" s="7">
        <v>1</v>
      </c>
      <c r="T9" s="7">
        <f t="shared" si="5"/>
        <v>4</v>
      </c>
      <c r="U9" s="8">
        <f t="shared" si="6"/>
        <v>-22</v>
      </c>
    </row>
    <row r="10" spans="1:21" ht="36.75" customHeight="1" x14ac:dyDescent="0.15">
      <c r="A10" s="42" t="s">
        <v>15</v>
      </c>
      <c r="B10" s="5">
        <v>9608</v>
      </c>
      <c r="C10" s="5">
        <v>11901</v>
      </c>
      <c r="D10" s="5">
        <v>12407</v>
      </c>
      <c r="E10" s="5">
        <f t="shared" si="4"/>
        <v>24308</v>
      </c>
      <c r="F10" s="6">
        <v>10</v>
      </c>
      <c r="G10" s="6">
        <v>6</v>
      </c>
      <c r="H10" s="6">
        <f t="shared" si="0"/>
        <v>16</v>
      </c>
      <c r="I10" s="6">
        <v>11</v>
      </c>
      <c r="J10" s="6">
        <v>12</v>
      </c>
      <c r="K10" s="6">
        <f t="shared" si="1"/>
        <v>23</v>
      </c>
      <c r="L10" s="6">
        <v>19</v>
      </c>
      <c r="M10" s="6">
        <v>22</v>
      </c>
      <c r="N10" s="6">
        <f t="shared" si="2"/>
        <v>41</v>
      </c>
      <c r="O10" s="6">
        <v>24</v>
      </c>
      <c r="P10" s="6">
        <v>19</v>
      </c>
      <c r="Q10" s="6">
        <f t="shared" si="3"/>
        <v>43</v>
      </c>
      <c r="R10" s="7">
        <v>-12</v>
      </c>
      <c r="S10" s="7">
        <v>-13</v>
      </c>
      <c r="T10" s="7">
        <f>SUM(R10+S10)</f>
        <v>-25</v>
      </c>
      <c r="U10" s="8">
        <f t="shared" si="6"/>
        <v>-34</v>
      </c>
    </row>
    <row r="11" spans="1:21" ht="36.75" customHeight="1" x14ac:dyDescent="0.15">
      <c r="A11" s="42" t="s">
        <v>16</v>
      </c>
      <c r="B11" s="5">
        <v>3645</v>
      </c>
      <c r="C11" s="5">
        <v>4693</v>
      </c>
      <c r="D11" s="5">
        <v>4829</v>
      </c>
      <c r="E11" s="5">
        <f t="shared" si="4"/>
        <v>9522</v>
      </c>
      <c r="F11" s="6">
        <v>3</v>
      </c>
      <c r="G11" s="6">
        <v>2</v>
      </c>
      <c r="H11" s="6">
        <f t="shared" si="0"/>
        <v>5</v>
      </c>
      <c r="I11" s="6">
        <v>2</v>
      </c>
      <c r="J11" s="6">
        <v>1</v>
      </c>
      <c r="K11" s="6">
        <f t="shared" si="1"/>
        <v>3</v>
      </c>
      <c r="L11" s="6">
        <v>5</v>
      </c>
      <c r="M11" s="6">
        <v>2</v>
      </c>
      <c r="N11" s="6">
        <f t="shared" si="2"/>
        <v>7</v>
      </c>
      <c r="O11" s="6">
        <v>9</v>
      </c>
      <c r="P11" s="6">
        <v>8</v>
      </c>
      <c r="Q11" s="6">
        <f t="shared" si="3"/>
        <v>17</v>
      </c>
      <c r="R11" s="7">
        <v>7</v>
      </c>
      <c r="S11" s="7">
        <v>3</v>
      </c>
      <c r="T11" s="7">
        <f>SUM(R11+S11)</f>
        <v>10</v>
      </c>
      <c r="U11" s="8">
        <f t="shared" si="6"/>
        <v>2</v>
      </c>
    </row>
    <row r="12" spans="1:21" ht="36.75" customHeight="1" x14ac:dyDescent="0.15">
      <c r="A12" s="42" t="s">
        <v>17</v>
      </c>
      <c r="B12" s="5">
        <v>485</v>
      </c>
      <c r="C12" s="5">
        <v>586</v>
      </c>
      <c r="D12" s="5">
        <v>646</v>
      </c>
      <c r="E12" s="5">
        <f t="shared" si="4"/>
        <v>1232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0</v>
      </c>
      <c r="K12" s="6">
        <f t="shared" si="1"/>
        <v>0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1</v>
      </c>
      <c r="Q12" s="6">
        <f t="shared" si="3"/>
        <v>1</v>
      </c>
      <c r="R12" s="7">
        <v>-2</v>
      </c>
      <c r="S12" s="7">
        <v>0</v>
      </c>
      <c r="T12" s="7">
        <f>SUM(R12+S12)</f>
        <v>-2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5141</v>
      </c>
      <c r="C13" s="11">
        <v>6853</v>
      </c>
      <c r="D13" s="11">
        <v>7102</v>
      </c>
      <c r="E13" s="5">
        <f t="shared" si="4"/>
        <v>13955</v>
      </c>
      <c r="F13" s="12">
        <v>3</v>
      </c>
      <c r="G13" s="12">
        <v>2</v>
      </c>
      <c r="H13" s="12">
        <f t="shared" si="0"/>
        <v>5</v>
      </c>
      <c r="I13" s="12">
        <v>7</v>
      </c>
      <c r="J13" s="12">
        <v>4</v>
      </c>
      <c r="K13" s="12">
        <f t="shared" si="1"/>
        <v>11</v>
      </c>
      <c r="L13" s="12">
        <v>8</v>
      </c>
      <c r="M13" s="12">
        <v>10</v>
      </c>
      <c r="N13" s="12">
        <f t="shared" si="2"/>
        <v>18</v>
      </c>
      <c r="O13" s="12">
        <v>12</v>
      </c>
      <c r="P13" s="12">
        <v>8</v>
      </c>
      <c r="Q13" s="12">
        <f t="shared" si="3"/>
        <v>20</v>
      </c>
      <c r="R13" s="13">
        <v>-4</v>
      </c>
      <c r="S13" s="13">
        <v>-4</v>
      </c>
      <c r="T13" s="7">
        <f>SUM(R13+S13)</f>
        <v>-8</v>
      </c>
      <c r="U13" s="8">
        <f t="shared" si="6"/>
        <v>-16</v>
      </c>
    </row>
    <row r="14" spans="1:21" s="15" customFormat="1" ht="36.75" customHeight="1" thickTop="1" thickBot="1" x14ac:dyDescent="0.2">
      <c r="A14" s="19" t="s">
        <v>18</v>
      </c>
      <c r="B14" s="20">
        <v>78622</v>
      </c>
      <c r="C14" s="31">
        <v>92462</v>
      </c>
      <c r="D14" s="31">
        <v>92417</v>
      </c>
      <c r="E14" s="20">
        <v>184879</v>
      </c>
      <c r="F14" s="20">
        <f>SUM(F7:F13)</f>
        <v>45</v>
      </c>
      <c r="G14" s="20">
        <f>SUM(G7:G13)</f>
        <v>46</v>
      </c>
      <c r="H14" s="20">
        <f t="shared" si="0"/>
        <v>91</v>
      </c>
      <c r="I14" s="20">
        <f t="shared" ref="I14:Q14" si="7">SUM(I7:I13)</f>
        <v>98</v>
      </c>
      <c r="J14" s="20">
        <f t="shared" si="7"/>
        <v>75</v>
      </c>
      <c r="K14" s="20">
        <f t="shared" si="7"/>
        <v>173</v>
      </c>
      <c r="L14" s="20">
        <f t="shared" si="7"/>
        <v>196</v>
      </c>
      <c r="M14" s="20">
        <f t="shared" si="7"/>
        <v>102</v>
      </c>
      <c r="N14" s="20">
        <f t="shared" si="7"/>
        <v>298</v>
      </c>
      <c r="O14" s="20">
        <f t="shared" si="7"/>
        <v>213</v>
      </c>
      <c r="P14" s="20">
        <f t="shared" si="7"/>
        <v>141</v>
      </c>
      <c r="Q14" s="20">
        <f t="shared" si="7"/>
        <v>354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-138</v>
      </c>
    </row>
    <row r="15" spans="1:21" ht="36.75" customHeight="1" thickTop="1" x14ac:dyDescent="0.15">
      <c r="A15" s="14" t="s">
        <v>19</v>
      </c>
      <c r="B15" s="22">
        <f>B14-B16</f>
        <v>-22</v>
      </c>
      <c r="C15" s="22">
        <f>C14-C16</f>
        <v>-70</v>
      </c>
      <c r="D15" s="22">
        <f>D14-D16</f>
        <v>-68</v>
      </c>
      <c r="E15" s="22">
        <f>C15+D15</f>
        <v>-138</v>
      </c>
      <c r="F15" s="129">
        <f>H14-K14</f>
        <v>-82</v>
      </c>
      <c r="G15" s="130"/>
      <c r="H15" s="130"/>
      <c r="I15" s="130"/>
      <c r="J15" s="130"/>
      <c r="K15" s="131"/>
      <c r="L15" s="129">
        <f>N14-Q14</f>
        <v>-56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78644</v>
      </c>
      <c r="C16" s="44">
        <v>92532</v>
      </c>
      <c r="D16" s="44">
        <v>92485</v>
      </c>
      <c r="E16" s="23">
        <v>185017</v>
      </c>
      <c r="G16" s="123" t="s">
        <v>74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9"/>
  <sheetViews>
    <sheetView showGridLines="0" topLeftCell="A7" zoomScale="85" zoomScaleNormal="85" workbookViewId="0">
      <selection activeCell="Y9" sqref="Y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39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41" t="s">
        <v>9</v>
      </c>
      <c r="D6" s="41" t="s">
        <v>10</v>
      </c>
      <c r="E6" s="41" t="s">
        <v>11</v>
      </c>
      <c r="F6" s="41" t="s">
        <v>9</v>
      </c>
      <c r="G6" s="41" t="s">
        <v>10</v>
      </c>
      <c r="H6" s="41" t="s">
        <v>12</v>
      </c>
      <c r="I6" s="41" t="s">
        <v>9</v>
      </c>
      <c r="J6" s="41" t="s">
        <v>10</v>
      </c>
      <c r="K6" s="41" t="s">
        <v>12</v>
      </c>
      <c r="L6" s="41" t="s">
        <v>9</v>
      </c>
      <c r="M6" s="41" t="s">
        <v>10</v>
      </c>
      <c r="N6" s="41" t="s">
        <v>12</v>
      </c>
      <c r="O6" s="41" t="s">
        <v>9</v>
      </c>
      <c r="P6" s="41" t="s">
        <v>10</v>
      </c>
      <c r="Q6" s="41" t="s">
        <v>12</v>
      </c>
      <c r="R6" s="41" t="s">
        <v>9</v>
      </c>
      <c r="S6" s="41" t="s">
        <v>10</v>
      </c>
      <c r="T6" s="41" t="s">
        <v>12</v>
      </c>
      <c r="U6" s="128"/>
    </row>
    <row r="7" spans="1:21" ht="36.75" customHeight="1" x14ac:dyDescent="0.15">
      <c r="A7" s="41" t="s">
        <v>13</v>
      </c>
      <c r="B7" s="5">
        <v>20767</v>
      </c>
      <c r="C7" s="5">
        <v>22933</v>
      </c>
      <c r="D7" s="5">
        <v>21925</v>
      </c>
      <c r="E7" s="5">
        <f>SUM(C7:D7)</f>
        <v>44858</v>
      </c>
      <c r="F7" s="6">
        <v>14</v>
      </c>
      <c r="G7" s="6">
        <v>15</v>
      </c>
      <c r="H7" s="6">
        <f t="shared" ref="H7:H14" si="0">SUM(F7+G7)</f>
        <v>29</v>
      </c>
      <c r="I7" s="6">
        <v>23</v>
      </c>
      <c r="J7" s="6">
        <v>18</v>
      </c>
      <c r="K7" s="6">
        <f t="shared" ref="K7:K13" si="1">SUM(I7+J7)</f>
        <v>41</v>
      </c>
      <c r="L7" s="6">
        <v>69</v>
      </c>
      <c r="M7" s="6">
        <v>35</v>
      </c>
      <c r="N7" s="6">
        <f t="shared" ref="N7:N13" si="2">SUM(L7+M7)</f>
        <v>104</v>
      </c>
      <c r="O7" s="6">
        <v>59</v>
      </c>
      <c r="P7" s="6">
        <v>43</v>
      </c>
      <c r="Q7" s="6">
        <f t="shared" ref="Q7:Q13" si="3">SUM(O7+P7)</f>
        <v>102</v>
      </c>
      <c r="R7" s="7">
        <v>-6</v>
      </c>
      <c r="S7" s="7">
        <v>-2</v>
      </c>
      <c r="T7" s="7">
        <f>SUM(R7+S7)</f>
        <v>-8</v>
      </c>
      <c r="U7" s="8">
        <f>H7-K7+N7-Q7+T7</f>
        <v>-18</v>
      </c>
    </row>
    <row r="8" spans="1:21" ht="36.75" customHeight="1" x14ac:dyDescent="0.15">
      <c r="A8" s="41" t="s">
        <v>25</v>
      </c>
      <c r="B8" s="5">
        <v>28121</v>
      </c>
      <c r="C8" s="5">
        <v>32478</v>
      </c>
      <c r="D8" s="5">
        <v>31895</v>
      </c>
      <c r="E8" s="5">
        <f t="shared" ref="E8:E13" si="4">SUM(C8:D8)</f>
        <v>64373</v>
      </c>
      <c r="F8" s="6">
        <v>28</v>
      </c>
      <c r="G8" s="6">
        <v>15</v>
      </c>
      <c r="H8" s="6">
        <f t="shared" si="0"/>
        <v>43</v>
      </c>
      <c r="I8" s="6">
        <v>30</v>
      </c>
      <c r="J8" s="6">
        <v>15</v>
      </c>
      <c r="K8" s="6">
        <f t="shared" si="1"/>
        <v>45</v>
      </c>
      <c r="L8" s="6">
        <v>55</v>
      </c>
      <c r="M8" s="6">
        <v>37</v>
      </c>
      <c r="N8" s="6">
        <f t="shared" si="2"/>
        <v>92</v>
      </c>
      <c r="O8" s="6">
        <v>70</v>
      </c>
      <c r="P8" s="6">
        <v>50</v>
      </c>
      <c r="Q8" s="6">
        <f t="shared" si="3"/>
        <v>120</v>
      </c>
      <c r="R8" s="7">
        <v>6</v>
      </c>
      <c r="S8" s="7">
        <v>9</v>
      </c>
      <c r="T8" s="7">
        <f t="shared" ref="T8:T9" si="5">SUM(R8+S8)</f>
        <v>15</v>
      </c>
      <c r="U8" s="8">
        <f t="shared" ref="U8:U13" si="6">H8-K8+N8-Q8+T8</f>
        <v>-15</v>
      </c>
    </row>
    <row r="9" spans="1:21" ht="36.75" customHeight="1" x14ac:dyDescent="0.15">
      <c r="A9" s="41" t="s">
        <v>14</v>
      </c>
      <c r="B9" s="5">
        <v>10337</v>
      </c>
      <c r="C9" s="5">
        <v>12357</v>
      </c>
      <c r="D9" s="5">
        <v>12229</v>
      </c>
      <c r="E9" s="5">
        <f t="shared" si="4"/>
        <v>24586</v>
      </c>
      <c r="F9" s="6">
        <v>8</v>
      </c>
      <c r="G9" s="6">
        <v>6</v>
      </c>
      <c r="H9" s="6">
        <f t="shared" si="0"/>
        <v>14</v>
      </c>
      <c r="I9" s="6">
        <v>16</v>
      </c>
      <c r="J9" s="6">
        <v>17</v>
      </c>
      <c r="K9" s="6">
        <f t="shared" si="1"/>
        <v>33</v>
      </c>
      <c r="L9" s="6">
        <v>19</v>
      </c>
      <c r="M9" s="6">
        <v>22</v>
      </c>
      <c r="N9" s="6">
        <f t="shared" si="2"/>
        <v>41</v>
      </c>
      <c r="O9" s="6">
        <v>48</v>
      </c>
      <c r="P9" s="6">
        <v>24</v>
      </c>
      <c r="Q9" s="6">
        <f t="shared" si="3"/>
        <v>72</v>
      </c>
      <c r="R9" s="7">
        <v>-6</v>
      </c>
      <c r="S9" s="7">
        <v>0</v>
      </c>
      <c r="T9" s="7">
        <f t="shared" si="5"/>
        <v>-6</v>
      </c>
      <c r="U9" s="8">
        <f t="shared" si="6"/>
        <v>-56</v>
      </c>
    </row>
    <row r="10" spans="1:21" ht="36.75" customHeight="1" x14ac:dyDescent="0.15">
      <c r="A10" s="41" t="s">
        <v>15</v>
      </c>
      <c r="B10" s="5">
        <v>9612</v>
      </c>
      <c r="C10" s="5">
        <v>11919</v>
      </c>
      <c r="D10" s="5">
        <v>12423</v>
      </c>
      <c r="E10" s="5">
        <f t="shared" si="4"/>
        <v>24342</v>
      </c>
      <c r="F10" s="6">
        <v>7</v>
      </c>
      <c r="G10" s="6">
        <v>5</v>
      </c>
      <c r="H10" s="6">
        <f t="shared" si="0"/>
        <v>12</v>
      </c>
      <c r="I10" s="6">
        <v>9</v>
      </c>
      <c r="J10" s="6">
        <v>10</v>
      </c>
      <c r="K10" s="6">
        <f t="shared" si="1"/>
        <v>19</v>
      </c>
      <c r="L10" s="6">
        <v>22</v>
      </c>
      <c r="M10" s="6">
        <v>12</v>
      </c>
      <c r="N10" s="6">
        <f t="shared" si="2"/>
        <v>34</v>
      </c>
      <c r="O10" s="6">
        <v>19</v>
      </c>
      <c r="P10" s="6">
        <v>22</v>
      </c>
      <c r="Q10" s="6">
        <f t="shared" si="3"/>
        <v>41</v>
      </c>
      <c r="R10" s="7">
        <v>-4</v>
      </c>
      <c r="S10" s="7">
        <v>-6</v>
      </c>
      <c r="T10" s="7">
        <f>SUM(R10+S10)</f>
        <v>-10</v>
      </c>
      <c r="U10" s="8">
        <f t="shared" si="6"/>
        <v>-24</v>
      </c>
    </row>
    <row r="11" spans="1:21" ht="36.75" customHeight="1" x14ac:dyDescent="0.15">
      <c r="A11" s="41" t="s">
        <v>16</v>
      </c>
      <c r="B11" s="5">
        <v>3639</v>
      </c>
      <c r="C11" s="5">
        <v>4689</v>
      </c>
      <c r="D11" s="5">
        <v>4831</v>
      </c>
      <c r="E11" s="5">
        <f t="shared" si="4"/>
        <v>9520</v>
      </c>
      <c r="F11" s="6">
        <v>2</v>
      </c>
      <c r="G11" s="6">
        <v>0</v>
      </c>
      <c r="H11" s="6">
        <f t="shared" si="0"/>
        <v>2</v>
      </c>
      <c r="I11" s="6">
        <v>2</v>
      </c>
      <c r="J11" s="6">
        <v>6</v>
      </c>
      <c r="K11" s="6">
        <f t="shared" si="1"/>
        <v>8</v>
      </c>
      <c r="L11" s="6">
        <v>6</v>
      </c>
      <c r="M11" s="6">
        <v>8</v>
      </c>
      <c r="N11" s="6">
        <f t="shared" si="2"/>
        <v>14</v>
      </c>
      <c r="O11" s="6">
        <v>6</v>
      </c>
      <c r="P11" s="6">
        <v>7</v>
      </c>
      <c r="Q11" s="6">
        <f t="shared" si="3"/>
        <v>13</v>
      </c>
      <c r="R11" s="7">
        <v>5</v>
      </c>
      <c r="S11" s="7">
        <v>4</v>
      </c>
      <c r="T11" s="7">
        <f>SUM(R11+S11)</f>
        <v>9</v>
      </c>
      <c r="U11" s="8">
        <f t="shared" si="6"/>
        <v>4</v>
      </c>
    </row>
    <row r="12" spans="1:21" ht="36.75" customHeight="1" x14ac:dyDescent="0.15">
      <c r="A12" s="41" t="s">
        <v>17</v>
      </c>
      <c r="B12" s="5">
        <v>486</v>
      </c>
      <c r="C12" s="5">
        <v>588</v>
      </c>
      <c r="D12" s="5">
        <v>647</v>
      </c>
      <c r="E12" s="5">
        <f t="shared" si="4"/>
        <v>1235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1</v>
      </c>
      <c r="K12" s="6">
        <f t="shared" si="1"/>
        <v>1</v>
      </c>
      <c r="L12" s="6">
        <v>1</v>
      </c>
      <c r="M12" s="6">
        <v>0</v>
      </c>
      <c r="N12" s="6">
        <f t="shared" si="2"/>
        <v>1</v>
      </c>
      <c r="O12" s="6">
        <v>1</v>
      </c>
      <c r="P12" s="6">
        <v>2</v>
      </c>
      <c r="Q12" s="6">
        <f t="shared" si="3"/>
        <v>3</v>
      </c>
      <c r="R12" s="7">
        <v>1</v>
      </c>
      <c r="S12" s="7">
        <v>0</v>
      </c>
      <c r="T12" s="7">
        <f>SUM(R12+S12)</f>
        <v>1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5142</v>
      </c>
      <c r="C13" s="11">
        <v>6865</v>
      </c>
      <c r="D13" s="11">
        <v>7106</v>
      </c>
      <c r="E13" s="5">
        <f t="shared" si="4"/>
        <v>13971</v>
      </c>
      <c r="F13" s="12">
        <v>5</v>
      </c>
      <c r="G13" s="12">
        <v>2</v>
      </c>
      <c r="H13" s="12">
        <f t="shared" si="0"/>
        <v>7</v>
      </c>
      <c r="I13" s="12">
        <v>8</v>
      </c>
      <c r="J13" s="12">
        <v>6</v>
      </c>
      <c r="K13" s="12">
        <f t="shared" si="1"/>
        <v>14</v>
      </c>
      <c r="L13" s="12">
        <v>10</v>
      </c>
      <c r="M13" s="12">
        <v>4</v>
      </c>
      <c r="N13" s="12">
        <f t="shared" si="2"/>
        <v>14</v>
      </c>
      <c r="O13" s="12">
        <v>12</v>
      </c>
      <c r="P13" s="12">
        <v>15</v>
      </c>
      <c r="Q13" s="12">
        <f t="shared" si="3"/>
        <v>27</v>
      </c>
      <c r="R13" s="13">
        <v>4</v>
      </c>
      <c r="S13" s="13">
        <v>-5</v>
      </c>
      <c r="T13" s="7">
        <f>SUM(R13+S13)</f>
        <v>-1</v>
      </c>
      <c r="U13" s="8">
        <f t="shared" si="6"/>
        <v>-21</v>
      </c>
    </row>
    <row r="14" spans="1:21" s="15" customFormat="1" ht="36.75" customHeight="1" thickTop="1" thickBot="1" x14ac:dyDescent="0.2">
      <c r="A14" s="19" t="s">
        <v>18</v>
      </c>
      <c r="B14" s="20">
        <v>78644</v>
      </c>
      <c r="C14" s="31">
        <v>92532</v>
      </c>
      <c r="D14" s="31">
        <v>92485</v>
      </c>
      <c r="E14" s="20">
        <v>185017</v>
      </c>
      <c r="F14" s="20">
        <f>SUM(F7:F13)</f>
        <v>64</v>
      </c>
      <c r="G14" s="20">
        <f>SUM(G7:G13)</f>
        <v>43</v>
      </c>
      <c r="H14" s="20">
        <f t="shared" si="0"/>
        <v>107</v>
      </c>
      <c r="I14" s="20">
        <f t="shared" ref="I14:T14" si="7">SUM(I7:I13)</f>
        <v>88</v>
      </c>
      <c r="J14" s="20">
        <f t="shared" si="7"/>
        <v>73</v>
      </c>
      <c r="K14" s="20">
        <f t="shared" si="7"/>
        <v>161</v>
      </c>
      <c r="L14" s="20">
        <f t="shared" si="7"/>
        <v>182</v>
      </c>
      <c r="M14" s="20">
        <f t="shared" si="7"/>
        <v>118</v>
      </c>
      <c r="N14" s="20">
        <f t="shared" si="7"/>
        <v>300</v>
      </c>
      <c r="O14" s="20">
        <f t="shared" si="7"/>
        <v>215</v>
      </c>
      <c r="P14" s="20">
        <f t="shared" si="7"/>
        <v>163</v>
      </c>
      <c r="Q14" s="20">
        <f t="shared" si="7"/>
        <v>378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>SUM(U7:U13)</f>
        <v>-132</v>
      </c>
    </row>
    <row r="15" spans="1:21" ht="36.75" customHeight="1" thickTop="1" x14ac:dyDescent="0.15">
      <c r="A15" s="14" t="s">
        <v>19</v>
      </c>
      <c r="B15" s="22">
        <f>B14-B16</f>
        <v>-9</v>
      </c>
      <c r="C15" s="22">
        <f>C14-C16</f>
        <v>-57</v>
      </c>
      <c r="D15" s="22">
        <f>D14-D16</f>
        <v>-75</v>
      </c>
      <c r="E15" s="22">
        <f>C15+D15</f>
        <v>-132</v>
      </c>
      <c r="F15" s="129">
        <f>H14-K14</f>
        <v>-54</v>
      </c>
      <c r="G15" s="130"/>
      <c r="H15" s="130"/>
      <c r="I15" s="130"/>
      <c r="J15" s="130"/>
      <c r="K15" s="131"/>
      <c r="L15" s="129">
        <f>N14-Q14</f>
        <v>-78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78653</v>
      </c>
      <c r="C16" s="36">
        <v>92589</v>
      </c>
      <c r="D16" s="36">
        <v>92560</v>
      </c>
      <c r="E16" s="23">
        <v>185149</v>
      </c>
      <c r="G16" s="123" t="s">
        <v>74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9"/>
  <sheetViews>
    <sheetView showGridLines="0" tabSelected="1" zoomScale="85" zoomScaleNormal="85" workbookViewId="0">
      <selection activeCell="Y8" sqref="Y8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38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9" t="s">
        <v>9</v>
      </c>
      <c r="D6" s="39" t="s">
        <v>10</v>
      </c>
      <c r="E6" s="39" t="s">
        <v>11</v>
      </c>
      <c r="F6" s="39" t="s">
        <v>9</v>
      </c>
      <c r="G6" s="39" t="s">
        <v>10</v>
      </c>
      <c r="H6" s="39" t="s">
        <v>12</v>
      </c>
      <c r="I6" s="39" t="s">
        <v>9</v>
      </c>
      <c r="J6" s="39" t="s">
        <v>10</v>
      </c>
      <c r="K6" s="39" t="s">
        <v>12</v>
      </c>
      <c r="L6" s="39" t="s">
        <v>9</v>
      </c>
      <c r="M6" s="39" t="s">
        <v>10</v>
      </c>
      <c r="N6" s="39" t="s">
        <v>12</v>
      </c>
      <c r="O6" s="39" t="s">
        <v>9</v>
      </c>
      <c r="P6" s="39" t="s">
        <v>10</v>
      </c>
      <c r="Q6" s="39" t="s">
        <v>12</v>
      </c>
      <c r="R6" s="39" t="s">
        <v>9</v>
      </c>
      <c r="S6" s="39" t="s">
        <v>10</v>
      </c>
      <c r="T6" s="39" t="s">
        <v>12</v>
      </c>
      <c r="U6" s="128"/>
    </row>
    <row r="7" spans="1:21" ht="36.75" customHeight="1" x14ac:dyDescent="0.15">
      <c r="A7" s="39" t="s">
        <v>13</v>
      </c>
      <c r="B7" s="5">
        <v>20785</v>
      </c>
      <c r="C7" s="5">
        <v>22938</v>
      </c>
      <c r="D7" s="5">
        <v>21938</v>
      </c>
      <c r="E7" s="5">
        <f t="shared" ref="E7:E13" si="0">SUM(C7:D7)</f>
        <v>44876</v>
      </c>
      <c r="F7" s="6">
        <v>14</v>
      </c>
      <c r="G7" s="6">
        <v>9</v>
      </c>
      <c r="H7" s="6">
        <f t="shared" ref="H7:H14" si="1">SUM(F7+G7)</f>
        <v>23</v>
      </c>
      <c r="I7" s="6">
        <v>25</v>
      </c>
      <c r="J7" s="6">
        <v>23</v>
      </c>
      <c r="K7" s="6">
        <f t="shared" ref="K7:K13" si="2">SUM(I7+J7)</f>
        <v>48</v>
      </c>
      <c r="L7" s="6">
        <v>60</v>
      </c>
      <c r="M7" s="6">
        <v>30</v>
      </c>
      <c r="N7" s="6">
        <f t="shared" ref="N7:N13" si="3">SUM(L7+M7)</f>
        <v>90</v>
      </c>
      <c r="O7" s="6">
        <v>79</v>
      </c>
      <c r="P7" s="6">
        <v>50</v>
      </c>
      <c r="Q7" s="6">
        <f t="shared" ref="Q7:Q13" si="4">SUM(O7+P7)</f>
        <v>129</v>
      </c>
      <c r="R7" s="7">
        <v>5</v>
      </c>
      <c r="S7" s="7">
        <v>3</v>
      </c>
      <c r="T7" s="7">
        <v>8</v>
      </c>
      <c r="U7" s="8">
        <f>H7-K7+N7-Q7+T7</f>
        <v>-56</v>
      </c>
    </row>
    <row r="8" spans="1:21" ht="36.75" customHeight="1" x14ac:dyDescent="0.15">
      <c r="A8" s="39" t="s">
        <v>25</v>
      </c>
      <c r="B8" s="5">
        <v>28106</v>
      </c>
      <c r="C8" s="5">
        <v>32489</v>
      </c>
      <c r="D8" s="5">
        <v>31899</v>
      </c>
      <c r="E8" s="5">
        <f t="shared" si="0"/>
        <v>64388</v>
      </c>
      <c r="F8" s="6">
        <v>21</v>
      </c>
      <c r="G8" s="6">
        <v>15</v>
      </c>
      <c r="H8" s="6">
        <f t="shared" si="1"/>
        <v>36</v>
      </c>
      <c r="I8" s="6">
        <v>30</v>
      </c>
      <c r="J8" s="6">
        <v>20</v>
      </c>
      <c r="K8" s="6">
        <f t="shared" si="2"/>
        <v>50</v>
      </c>
      <c r="L8" s="6">
        <v>78</v>
      </c>
      <c r="M8" s="6">
        <v>31</v>
      </c>
      <c r="N8" s="6">
        <f t="shared" si="3"/>
        <v>109</v>
      </c>
      <c r="O8" s="6">
        <v>78</v>
      </c>
      <c r="P8" s="6">
        <v>54</v>
      </c>
      <c r="Q8" s="6">
        <f t="shared" si="4"/>
        <v>132</v>
      </c>
      <c r="R8" s="7">
        <v>-15</v>
      </c>
      <c r="S8" s="7">
        <v>-10</v>
      </c>
      <c r="T8" s="7">
        <f t="shared" ref="T8:T12" si="5">SUM(R8+S8)</f>
        <v>-25</v>
      </c>
      <c r="U8" s="8">
        <f t="shared" ref="U8:U13" si="6">H8-K8+N8-Q8+T8</f>
        <v>-62</v>
      </c>
    </row>
    <row r="9" spans="1:21" ht="36.75" customHeight="1" x14ac:dyDescent="0.15">
      <c r="A9" s="39" t="s">
        <v>14</v>
      </c>
      <c r="B9" s="5">
        <v>10364</v>
      </c>
      <c r="C9" s="5">
        <v>12400</v>
      </c>
      <c r="D9" s="5">
        <v>12242</v>
      </c>
      <c r="E9" s="5">
        <f t="shared" si="0"/>
        <v>24642</v>
      </c>
      <c r="F9" s="6">
        <v>2</v>
      </c>
      <c r="G9" s="6">
        <v>1</v>
      </c>
      <c r="H9" s="6">
        <f t="shared" si="1"/>
        <v>3</v>
      </c>
      <c r="I9" s="6">
        <v>9</v>
      </c>
      <c r="J9" s="6">
        <v>15</v>
      </c>
      <c r="K9" s="6">
        <f t="shared" si="2"/>
        <v>24</v>
      </c>
      <c r="L9" s="6">
        <v>23</v>
      </c>
      <c r="M9" s="6">
        <v>21</v>
      </c>
      <c r="N9" s="6">
        <f t="shared" si="3"/>
        <v>44</v>
      </c>
      <c r="O9" s="6">
        <v>20</v>
      </c>
      <c r="P9" s="6">
        <v>20</v>
      </c>
      <c r="Q9" s="6">
        <f t="shared" si="4"/>
        <v>40</v>
      </c>
      <c r="R9" s="7">
        <v>17</v>
      </c>
      <c r="S9" s="7">
        <v>7</v>
      </c>
      <c r="T9" s="7">
        <f t="shared" si="5"/>
        <v>24</v>
      </c>
      <c r="U9" s="8">
        <f t="shared" si="6"/>
        <v>7</v>
      </c>
    </row>
    <row r="10" spans="1:21" ht="36.75" customHeight="1" x14ac:dyDescent="0.15">
      <c r="A10" s="39" t="s">
        <v>15</v>
      </c>
      <c r="B10" s="5">
        <v>9600</v>
      </c>
      <c r="C10" s="5">
        <v>11922</v>
      </c>
      <c r="D10" s="5">
        <v>12444</v>
      </c>
      <c r="E10" s="5">
        <f t="shared" si="0"/>
        <v>24366</v>
      </c>
      <c r="F10" s="6">
        <v>7</v>
      </c>
      <c r="G10" s="6">
        <v>10</v>
      </c>
      <c r="H10" s="6">
        <f t="shared" si="1"/>
        <v>17</v>
      </c>
      <c r="I10" s="6">
        <v>13</v>
      </c>
      <c r="J10" s="6">
        <v>7</v>
      </c>
      <c r="K10" s="6">
        <f t="shared" si="2"/>
        <v>20</v>
      </c>
      <c r="L10" s="6">
        <v>14</v>
      </c>
      <c r="M10" s="6">
        <v>8</v>
      </c>
      <c r="N10" s="6">
        <f t="shared" si="3"/>
        <v>22</v>
      </c>
      <c r="O10" s="6">
        <v>21</v>
      </c>
      <c r="P10" s="6">
        <v>27</v>
      </c>
      <c r="Q10" s="6">
        <f t="shared" si="4"/>
        <v>48</v>
      </c>
      <c r="R10" s="7">
        <v>-8</v>
      </c>
      <c r="S10" s="7">
        <v>0</v>
      </c>
      <c r="T10" s="7">
        <f t="shared" si="5"/>
        <v>-8</v>
      </c>
      <c r="U10" s="8">
        <f t="shared" si="6"/>
        <v>-37</v>
      </c>
    </row>
    <row r="11" spans="1:21" ht="36.75" customHeight="1" x14ac:dyDescent="0.15">
      <c r="A11" s="39" t="s">
        <v>16</v>
      </c>
      <c r="B11" s="5">
        <v>3631</v>
      </c>
      <c r="C11" s="5">
        <v>4684</v>
      </c>
      <c r="D11" s="5">
        <v>4832</v>
      </c>
      <c r="E11" s="5">
        <f t="shared" si="0"/>
        <v>9516</v>
      </c>
      <c r="F11" s="6">
        <v>1</v>
      </c>
      <c r="G11" s="6">
        <v>3</v>
      </c>
      <c r="H11" s="6">
        <f t="shared" si="1"/>
        <v>4</v>
      </c>
      <c r="I11" s="6">
        <v>4</v>
      </c>
      <c r="J11" s="6">
        <v>2</v>
      </c>
      <c r="K11" s="6">
        <f t="shared" si="2"/>
        <v>6</v>
      </c>
      <c r="L11" s="6">
        <v>12</v>
      </c>
      <c r="M11" s="6">
        <v>10</v>
      </c>
      <c r="N11" s="6">
        <f t="shared" si="3"/>
        <v>22</v>
      </c>
      <c r="O11" s="6">
        <v>6</v>
      </c>
      <c r="P11" s="6">
        <v>6</v>
      </c>
      <c r="Q11" s="6">
        <f t="shared" si="4"/>
        <v>12</v>
      </c>
      <c r="R11" s="7">
        <v>-2</v>
      </c>
      <c r="S11" s="7">
        <v>-2</v>
      </c>
      <c r="T11" s="7">
        <v>-4</v>
      </c>
      <c r="U11" s="8">
        <f t="shared" si="6"/>
        <v>4</v>
      </c>
    </row>
    <row r="12" spans="1:21" ht="36.75" customHeight="1" x14ac:dyDescent="0.15">
      <c r="A12" s="39" t="s">
        <v>17</v>
      </c>
      <c r="B12" s="5">
        <v>487</v>
      </c>
      <c r="C12" s="5">
        <v>587</v>
      </c>
      <c r="D12" s="5">
        <v>650</v>
      </c>
      <c r="E12" s="5">
        <f t="shared" si="0"/>
        <v>1237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2</v>
      </c>
      <c r="M12" s="6">
        <v>0</v>
      </c>
      <c r="N12" s="6">
        <f t="shared" si="3"/>
        <v>2</v>
      </c>
      <c r="O12" s="6">
        <v>1</v>
      </c>
      <c r="P12" s="6">
        <v>2</v>
      </c>
      <c r="Q12" s="6">
        <f t="shared" si="4"/>
        <v>3</v>
      </c>
      <c r="R12" s="7">
        <v>0</v>
      </c>
      <c r="S12" s="7">
        <v>0</v>
      </c>
      <c r="T12" s="7">
        <f t="shared" si="5"/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5140</v>
      </c>
      <c r="C13" s="11">
        <v>6866</v>
      </c>
      <c r="D13" s="11">
        <v>7126</v>
      </c>
      <c r="E13" s="5">
        <f t="shared" si="0"/>
        <v>13992</v>
      </c>
      <c r="F13" s="12">
        <v>5</v>
      </c>
      <c r="G13" s="12">
        <v>1</v>
      </c>
      <c r="H13" s="12">
        <f t="shared" si="1"/>
        <v>6</v>
      </c>
      <c r="I13" s="12">
        <v>2</v>
      </c>
      <c r="J13" s="12">
        <v>6</v>
      </c>
      <c r="K13" s="12">
        <f t="shared" si="2"/>
        <v>8</v>
      </c>
      <c r="L13" s="12">
        <v>11</v>
      </c>
      <c r="M13" s="12">
        <v>9</v>
      </c>
      <c r="N13" s="12">
        <f t="shared" si="3"/>
        <v>20</v>
      </c>
      <c r="O13" s="12">
        <v>5</v>
      </c>
      <c r="P13" s="12">
        <v>3</v>
      </c>
      <c r="Q13" s="12">
        <f t="shared" si="4"/>
        <v>8</v>
      </c>
      <c r="R13" s="13">
        <v>3</v>
      </c>
      <c r="S13" s="13">
        <v>2</v>
      </c>
      <c r="T13" s="13">
        <v>5</v>
      </c>
      <c r="U13" s="8">
        <f t="shared" si="6"/>
        <v>15</v>
      </c>
    </row>
    <row r="14" spans="1:21" s="15" customFormat="1" ht="36.75" customHeight="1" thickTop="1" thickBot="1" x14ac:dyDescent="0.2">
      <c r="A14" s="19" t="s">
        <v>18</v>
      </c>
      <c r="B14" s="20">
        <v>78653</v>
      </c>
      <c r="C14" s="31">
        <v>92589</v>
      </c>
      <c r="D14" s="31">
        <v>92560</v>
      </c>
      <c r="E14" s="20">
        <v>185149</v>
      </c>
      <c r="F14" s="20">
        <f>SUM(F7:F13)</f>
        <v>50</v>
      </c>
      <c r="G14" s="20">
        <f>SUM(G7:G13)</f>
        <v>39</v>
      </c>
      <c r="H14" s="20">
        <f t="shared" si="1"/>
        <v>89</v>
      </c>
      <c r="I14" s="20">
        <f t="shared" ref="I14:T14" si="7">SUM(I7:I13)</f>
        <v>83</v>
      </c>
      <c r="J14" s="20">
        <f t="shared" si="7"/>
        <v>74</v>
      </c>
      <c r="K14" s="20">
        <f t="shared" si="7"/>
        <v>157</v>
      </c>
      <c r="L14" s="20">
        <f t="shared" si="7"/>
        <v>200</v>
      </c>
      <c r="M14" s="20">
        <f t="shared" si="7"/>
        <v>109</v>
      </c>
      <c r="N14" s="20">
        <f t="shared" si="7"/>
        <v>309</v>
      </c>
      <c r="O14" s="20">
        <f t="shared" si="7"/>
        <v>210</v>
      </c>
      <c r="P14" s="20">
        <f t="shared" si="7"/>
        <v>162</v>
      </c>
      <c r="Q14" s="20">
        <f t="shared" si="7"/>
        <v>372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>SUM(U7:U13)</f>
        <v>-131</v>
      </c>
    </row>
    <row r="15" spans="1:21" ht="36.75" customHeight="1" thickTop="1" x14ac:dyDescent="0.15">
      <c r="A15" s="14" t="s">
        <v>19</v>
      </c>
      <c r="B15" s="92" t="s">
        <v>75</v>
      </c>
      <c r="C15" s="92" t="s">
        <v>75</v>
      </c>
      <c r="D15" s="92" t="s">
        <v>75</v>
      </c>
      <c r="E15" s="92" t="s">
        <v>75</v>
      </c>
      <c r="F15" s="129">
        <f>H14-K14</f>
        <v>-68</v>
      </c>
      <c r="G15" s="130"/>
      <c r="H15" s="130"/>
      <c r="I15" s="130"/>
      <c r="J15" s="130"/>
      <c r="K15" s="131"/>
      <c r="L15" s="129">
        <f>N14-Q14</f>
        <v>-63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78117</v>
      </c>
      <c r="C16" s="36">
        <v>91929</v>
      </c>
      <c r="D16" s="36">
        <v>91219</v>
      </c>
      <c r="E16" s="23">
        <v>183148</v>
      </c>
      <c r="G16" s="123" t="s">
        <v>74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9"/>
  <sheetViews>
    <sheetView showGridLines="0" topLeftCell="A10" zoomScale="85" zoomScaleNormal="85" workbookViewId="0">
      <selection activeCell="W11" sqref="W1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37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8" t="s">
        <v>9</v>
      </c>
      <c r="D6" s="38" t="s">
        <v>10</v>
      </c>
      <c r="E6" s="38" t="s">
        <v>11</v>
      </c>
      <c r="F6" s="38" t="s">
        <v>9</v>
      </c>
      <c r="G6" s="38" t="s">
        <v>10</v>
      </c>
      <c r="H6" s="38" t="s">
        <v>12</v>
      </c>
      <c r="I6" s="38" t="s">
        <v>9</v>
      </c>
      <c r="J6" s="38" t="s">
        <v>10</v>
      </c>
      <c r="K6" s="38" t="s">
        <v>12</v>
      </c>
      <c r="L6" s="38" t="s">
        <v>9</v>
      </c>
      <c r="M6" s="38" t="s">
        <v>10</v>
      </c>
      <c r="N6" s="38" t="s">
        <v>12</v>
      </c>
      <c r="O6" s="38" t="s">
        <v>9</v>
      </c>
      <c r="P6" s="38" t="s">
        <v>10</v>
      </c>
      <c r="Q6" s="38" t="s">
        <v>12</v>
      </c>
      <c r="R6" s="38" t="s">
        <v>9</v>
      </c>
      <c r="S6" s="38" t="s">
        <v>10</v>
      </c>
      <c r="T6" s="38" t="s">
        <v>12</v>
      </c>
      <c r="U6" s="128"/>
    </row>
    <row r="7" spans="1:21" ht="36.75" customHeight="1" x14ac:dyDescent="0.15">
      <c r="A7" s="38" t="s">
        <v>13</v>
      </c>
      <c r="B7" s="5">
        <v>20815</v>
      </c>
      <c r="C7" s="5">
        <v>22963</v>
      </c>
      <c r="D7" s="5">
        <v>21969</v>
      </c>
      <c r="E7" s="5">
        <f t="shared" ref="E7:E13" si="0">SUM(C7:D7)</f>
        <v>44932</v>
      </c>
      <c r="F7" s="6">
        <v>7</v>
      </c>
      <c r="G7" s="6">
        <v>9</v>
      </c>
      <c r="H7" s="6">
        <f>SUM(F7+G7)</f>
        <v>16</v>
      </c>
      <c r="I7" s="6">
        <v>27</v>
      </c>
      <c r="J7" s="6">
        <v>21</v>
      </c>
      <c r="K7" s="6">
        <f t="shared" ref="K7:K13" si="1">SUM(I7+J7)</f>
        <v>48</v>
      </c>
      <c r="L7" s="6">
        <v>40</v>
      </c>
      <c r="M7" s="6">
        <v>25</v>
      </c>
      <c r="N7" s="6">
        <f t="shared" ref="N7:N13" si="2">SUM(L7+M7)</f>
        <v>65</v>
      </c>
      <c r="O7" s="6">
        <v>46</v>
      </c>
      <c r="P7" s="6">
        <v>55</v>
      </c>
      <c r="Q7" s="6">
        <f t="shared" ref="Q7:Q13" si="3">SUM(O7+P7)</f>
        <v>101</v>
      </c>
      <c r="R7" s="7">
        <v>-4</v>
      </c>
      <c r="S7" s="7">
        <v>7</v>
      </c>
      <c r="T7" s="7">
        <f t="shared" ref="T7:T13" si="4">SUM(R7+S7)</f>
        <v>3</v>
      </c>
      <c r="U7" s="8">
        <f t="shared" ref="U7:U13" si="5">H7-K7+N7-Q7+T7</f>
        <v>-65</v>
      </c>
    </row>
    <row r="8" spans="1:21" ht="36.75" customHeight="1" x14ac:dyDescent="0.15">
      <c r="A8" s="38" t="s">
        <v>25</v>
      </c>
      <c r="B8" s="5">
        <v>28086</v>
      </c>
      <c r="C8" s="5">
        <v>32513</v>
      </c>
      <c r="D8" s="5">
        <v>31937</v>
      </c>
      <c r="E8" s="5">
        <f t="shared" si="0"/>
        <v>64450</v>
      </c>
      <c r="F8" s="6">
        <v>25</v>
      </c>
      <c r="G8" s="6">
        <v>12</v>
      </c>
      <c r="H8" s="6">
        <f>SUM(F8+G8)</f>
        <v>37</v>
      </c>
      <c r="I8" s="6">
        <v>32</v>
      </c>
      <c r="J8" s="6">
        <v>28</v>
      </c>
      <c r="K8" s="6">
        <f t="shared" si="1"/>
        <v>60</v>
      </c>
      <c r="L8" s="6">
        <v>76</v>
      </c>
      <c r="M8" s="6">
        <v>31</v>
      </c>
      <c r="N8" s="6">
        <f t="shared" si="2"/>
        <v>107</v>
      </c>
      <c r="O8" s="6">
        <v>75</v>
      </c>
      <c r="P8" s="6">
        <v>45</v>
      </c>
      <c r="Q8" s="6">
        <f t="shared" si="3"/>
        <v>120</v>
      </c>
      <c r="R8" s="7">
        <v>3</v>
      </c>
      <c r="S8" s="7">
        <v>-7</v>
      </c>
      <c r="T8" s="7">
        <f t="shared" si="4"/>
        <v>-4</v>
      </c>
      <c r="U8" s="8">
        <f t="shared" si="5"/>
        <v>-40</v>
      </c>
    </row>
    <row r="9" spans="1:21" ht="36.75" customHeight="1" x14ac:dyDescent="0.15">
      <c r="A9" s="38" t="s">
        <v>14</v>
      </c>
      <c r="B9" s="5">
        <v>10362</v>
      </c>
      <c r="C9" s="5">
        <v>12387</v>
      </c>
      <c r="D9" s="5">
        <v>12248</v>
      </c>
      <c r="E9" s="5">
        <f t="shared" si="0"/>
        <v>24635</v>
      </c>
      <c r="F9" s="6">
        <v>7</v>
      </c>
      <c r="G9" s="6">
        <v>6</v>
      </c>
      <c r="H9" s="6">
        <f>SUM(F9+G9)</f>
        <v>13</v>
      </c>
      <c r="I9" s="6">
        <v>22</v>
      </c>
      <c r="J9" s="6">
        <v>8</v>
      </c>
      <c r="K9" s="6">
        <f t="shared" si="1"/>
        <v>30</v>
      </c>
      <c r="L9" s="6">
        <v>20</v>
      </c>
      <c r="M9" s="6">
        <v>12</v>
      </c>
      <c r="N9" s="6">
        <f t="shared" si="2"/>
        <v>32</v>
      </c>
      <c r="O9" s="6">
        <v>40</v>
      </c>
      <c r="P9" s="6">
        <v>19</v>
      </c>
      <c r="Q9" s="6">
        <f t="shared" si="3"/>
        <v>59</v>
      </c>
      <c r="R9" s="7">
        <v>9</v>
      </c>
      <c r="S9" s="7">
        <v>7</v>
      </c>
      <c r="T9" s="7">
        <f t="shared" si="4"/>
        <v>16</v>
      </c>
      <c r="U9" s="8">
        <f t="shared" si="5"/>
        <v>-28</v>
      </c>
    </row>
    <row r="10" spans="1:21" ht="36.75" customHeight="1" x14ac:dyDescent="0.15">
      <c r="A10" s="38" t="s">
        <v>15</v>
      </c>
      <c r="B10" s="5">
        <v>9604</v>
      </c>
      <c r="C10" s="5">
        <v>11943</v>
      </c>
      <c r="D10" s="5">
        <v>12460</v>
      </c>
      <c r="E10" s="5">
        <f t="shared" si="0"/>
        <v>24403</v>
      </c>
      <c r="F10" s="6">
        <v>5</v>
      </c>
      <c r="G10" s="6">
        <v>8</v>
      </c>
      <c r="H10" s="6">
        <f>SUM(F10+G10)</f>
        <v>13</v>
      </c>
      <c r="I10" s="6">
        <v>6</v>
      </c>
      <c r="J10" s="6">
        <v>11</v>
      </c>
      <c r="K10" s="6">
        <f t="shared" si="1"/>
        <v>17</v>
      </c>
      <c r="L10" s="6">
        <v>20</v>
      </c>
      <c r="M10" s="6">
        <v>11</v>
      </c>
      <c r="N10" s="6">
        <f t="shared" si="2"/>
        <v>31</v>
      </c>
      <c r="O10" s="6">
        <v>19</v>
      </c>
      <c r="P10" s="6">
        <v>18</v>
      </c>
      <c r="Q10" s="6">
        <f t="shared" si="3"/>
        <v>37</v>
      </c>
      <c r="R10" s="7">
        <v>-22</v>
      </c>
      <c r="S10" s="7">
        <v>-14</v>
      </c>
      <c r="T10" s="7">
        <f t="shared" si="4"/>
        <v>-36</v>
      </c>
      <c r="U10" s="8">
        <f t="shared" si="5"/>
        <v>-46</v>
      </c>
    </row>
    <row r="11" spans="1:21" ht="36.75" customHeight="1" x14ac:dyDescent="0.15">
      <c r="A11" s="38" t="s">
        <v>16</v>
      </c>
      <c r="B11" s="5">
        <v>3635</v>
      </c>
      <c r="C11" s="5">
        <v>4683</v>
      </c>
      <c r="D11" s="5">
        <v>4829</v>
      </c>
      <c r="E11" s="5">
        <f t="shared" si="0"/>
        <v>9512</v>
      </c>
      <c r="F11" s="6">
        <v>3</v>
      </c>
      <c r="G11" s="6">
        <v>6</v>
      </c>
      <c r="H11" s="6">
        <f>SUM(F11+G11)</f>
        <v>9</v>
      </c>
      <c r="I11" s="6">
        <v>4</v>
      </c>
      <c r="J11" s="6">
        <v>3</v>
      </c>
      <c r="K11" s="6">
        <f t="shared" si="1"/>
        <v>7</v>
      </c>
      <c r="L11" s="6">
        <v>6</v>
      </c>
      <c r="M11" s="6">
        <v>1</v>
      </c>
      <c r="N11" s="6">
        <f t="shared" si="2"/>
        <v>7</v>
      </c>
      <c r="O11" s="6">
        <v>6</v>
      </c>
      <c r="P11" s="6">
        <v>15</v>
      </c>
      <c r="Q11" s="6">
        <f t="shared" si="3"/>
        <v>21</v>
      </c>
      <c r="R11" s="7">
        <v>7</v>
      </c>
      <c r="S11" s="7">
        <v>1</v>
      </c>
      <c r="T11" s="7">
        <f t="shared" si="4"/>
        <v>8</v>
      </c>
      <c r="U11" s="8">
        <f t="shared" si="5"/>
        <v>-4</v>
      </c>
    </row>
    <row r="12" spans="1:21" ht="36.75" customHeight="1" x14ac:dyDescent="0.15">
      <c r="A12" s="38" t="s">
        <v>17</v>
      </c>
      <c r="B12" s="5">
        <v>488</v>
      </c>
      <c r="C12" s="5">
        <v>586</v>
      </c>
      <c r="D12" s="5">
        <v>653</v>
      </c>
      <c r="E12" s="5">
        <f t="shared" si="0"/>
        <v>1239</v>
      </c>
      <c r="F12" s="6">
        <v>0</v>
      </c>
      <c r="G12" s="6">
        <v>0</v>
      </c>
      <c r="H12" s="6">
        <f t="shared" ref="H12" si="6">SUM(F12+G12)</f>
        <v>0</v>
      </c>
      <c r="I12" s="6">
        <v>2</v>
      </c>
      <c r="J12" s="6">
        <v>0</v>
      </c>
      <c r="K12" s="6">
        <f t="shared" si="1"/>
        <v>2</v>
      </c>
      <c r="L12" s="6">
        <v>1</v>
      </c>
      <c r="M12" s="6">
        <v>1</v>
      </c>
      <c r="N12" s="6">
        <f t="shared" si="2"/>
        <v>2</v>
      </c>
      <c r="O12" s="6">
        <v>1</v>
      </c>
      <c r="P12" s="6">
        <v>1</v>
      </c>
      <c r="Q12" s="6">
        <f t="shared" si="3"/>
        <v>2</v>
      </c>
      <c r="R12" s="7">
        <v>0</v>
      </c>
      <c r="S12" s="7">
        <v>0</v>
      </c>
      <c r="T12" s="7">
        <f t="shared" si="4"/>
        <v>0</v>
      </c>
      <c r="U12" s="8">
        <f t="shared" si="5"/>
        <v>-2</v>
      </c>
    </row>
    <row r="13" spans="1:21" ht="36.75" customHeight="1" thickBot="1" x14ac:dyDescent="0.2">
      <c r="A13" s="10" t="s">
        <v>20</v>
      </c>
      <c r="B13" s="11">
        <v>5127</v>
      </c>
      <c r="C13" s="11">
        <v>6854</v>
      </c>
      <c r="D13" s="11">
        <v>7123</v>
      </c>
      <c r="E13" s="5">
        <f t="shared" si="0"/>
        <v>13977</v>
      </c>
      <c r="F13" s="12">
        <v>5</v>
      </c>
      <c r="G13" s="12">
        <v>8</v>
      </c>
      <c r="H13" s="12">
        <f>SUM(F13+G13)</f>
        <v>13</v>
      </c>
      <c r="I13" s="12">
        <v>5</v>
      </c>
      <c r="J13" s="12">
        <v>10</v>
      </c>
      <c r="K13" s="12">
        <f t="shared" si="1"/>
        <v>15</v>
      </c>
      <c r="L13" s="12">
        <v>9</v>
      </c>
      <c r="M13" s="12">
        <v>10</v>
      </c>
      <c r="N13" s="12">
        <f t="shared" si="2"/>
        <v>19</v>
      </c>
      <c r="O13" s="12">
        <v>11</v>
      </c>
      <c r="P13" s="12">
        <v>12</v>
      </c>
      <c r="Q13" s="12">
        <f t="shared" si="3"/>
        <v>23</v>
      </c>
      <c r="R13" s="13">
        <v>7</v>
      </c>
      <c r="S13" s="13">
        <v>6</v>
      </c>
      <c r="T13" s="13">
        <f t="shared" si="4"/>
        <v>13</v>
      </c>
      <c r="U13" s="8">
        <f t="shared" si="5"/>
        <v>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78117</v>
      </c>
      <c r="C14" s="31">
        <f>SUM(C7:C13)</f>
        <v>91929</v>
      </c>
      <c r="D14" s="31">
        <f>SUM(D7:D13)</f>
        <v>91219</v>
      </c>
      <c r="E14" s="20">
        <f>C14+D14</f>
        <v>183148</v>
      </c>
      <c r="F14" s="20">
        <f>SUM(F7:F13)</f>
        <v>52</v>
      </c>
      <c r="G14" s="20">
        <f>SUM(G7:G13)</f>
        <v>49</v>
      </c>
      <c r="H14" s="20">
        <f>SUM(F14+G14)</f>
        <v>101</v>
      </c>
      <c r="I14" s="20">
        <f t="shared" ref="I14:U14" si="7">SUM(I7:I13)</f>
        <v>98</v>
      </c>
      <c r="J14" s="20">
        <f t="shared" si="7"/>
        <v>81</v>
      </c>
      <c r="K14" s="20">
        <f t="shared" si="7"/>
        <v>179</v>
      </c>
      <c r="L14" s="20">
        <f t="shared" si="7"/>
        <v>172</v>
      </c>
      <c r="M14" s="20">
        <f t="shared" si="7"/>
        <v>91</v>
      </c>
      <c r="N14" s="20">
        <f t="shared" si="7"/>
        <v>263</v>
      </c>
      <c r="O14" s="20">
        <f t="shared" si="7"/>
        <v>198</v>
      </c>
      <c r="P14" s="20">
        <f t="shared" si="7"/>
        <v>165</v>
      </c>
      <c r="Q14" s="20">
        <f t="shared" si="7"/>
        <v>363</v>
      </c>
      <c r="R14" s="40">
        <f t="shared" si="7"/>
        <v>0</v>
      </c>
      <c r="S14" s="40">
        <f t="shared" si="7"/>
        <v>0</v>
      </c>
      <c r="T14" s="40">
        <f t="shared" si="7"/>
        <v>0</v>
      </c>
      <c r="U14" s="21">
        <f t="shared" si="7"/>
        <v>-178</v>
      </c>
    </row>
    <row r="15" spans="1:21" ht="36.75" customHeight="1" thickTop="1" x14ac:dyDescent="0.15">
      <c r="A15" s="14" t="s">
        <v>19</v>
      </c>
      <c r="B15" s="22">
        <f>B14-B16</f>
        <v>-17</v>
      </c>
      <c r="C15" s="22">
        <f>C14-C16</f>
        <v>-72</v>
      </c>
      <c r="D15" s="22">
        <f>D14-D16</f>
        <v>-106</v>
      </c>
      <c r="E15" s="22">
        <f>C15+D15</f>
        <v>-178</v>
      </c>
      <c r="F15" s="129">
        <f>H14-K14</f>
        <v>-78</v>
      </c>
      <c r="G15" s="130"/>
      <c r="H15" s="130"/>
      <c r="I15" s="130"/>
      <c r="J15" s="130"/>
      <c r="K15" s="131"/>
      <c r="L15" s="129">
        <f>N14-Q14</f>
        <v>-100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78134</v>
      </c>
      <c r="C16" s="36">
        <v>92001</v>
      </c>
      <c r="D16" s="36">
        <v>91325</v>
      </c>
      <c r="E16" s="23">
        <v>183326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19"/>
  <sheetViews>
    <sheetView showGridLines="0" zoomScale="85" zoomScaleNormal="85" workbookViewId="0">
      <selection activeCell="B15" sqref="B15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36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7" t="s">
        <v>9</v>
      </c>
      <c r="D6" s="37" t="s">
        <v>10</v>
      </c>
      <c r="E6" s="37" t="s">
        <v>11</v>
      </c>
      <c r="F6" s="37" t="s">
        <v>9</v>
      </c>
      <c r="G6" s="37" t="s">
        <v>10</v>
      </c>
      <c r="H6" s="37" t="s">
        <v>12</v>
      </c>
      <c r="I6" s="37" t="s">
        <v>9</v>
      </c>
      <c r="J6" s="37" t="s">
        <v>10</v>
      </c>
      <c r="K6" s="37" t="s">
        <v>12</v>
      </c>
      <c r="L6" s="37" t="s">
        <v>9</v>
      </c>
      <c r="M6" s="37" t="s">
        <v>10</v>
      </c>
      <c r="N6" s="37" t="s">
        <v>12</v>
      </c>
      <c r="O6" s="37" t="s">
        <v>9</v>
      </c>
      <c r="P6" s="37" t="s">
        <v>10</v>
      </c>
      <c r="Q6" s="37" t="s">
        <v>12</v>
      </c>
      <c r="R6" s="37" t="s">
        <v>9</v>
      </c>
      <c r="S6" s="37" t="s">
        <v>10</v>
      </c>
      <c r="T6" s="37" t="s">
        <v>12</v>
      </c>
      <c r="U6" s="128"/>
    </row>
    <row r="7" spans="1:21" ht="36.75" customHeight="1" x14ac:dyDescent="0.15">
      <c r="A7" s="37" t="s">
        <v>13</v>
      </c>
      <c r="B7" s="5">
        <v>20836</v>
      </c>
      <c r="C7" s="5">
        <v>22993</v>
      </c>
      <c r="D7" s="5">
        <v>22004</v>
      </c>
      <c r="E7" s="5">
        <f t="shared" ref="E7:E13" si="0">SUM(C7:D7)</f>
        <v>44997</v>
      </c>
      <c r="F7" s="6">
        <v>8</v>
      </c>
      <c r="G7" s="6">
        <v>15</v>
      </c>
      <c r="H7" s="6">
        <f t="shared" ref="H7:H14" si="1">SUM(F7+G7)</f>
        <v>23</v>
      </c>
      <c r="I7" s="6">
        <v>27</v>
      </c>
      <c r="J7" s="6">
        <v>27</v>
      </c>
      <c r="K7" s="6">
        <f t="shared" ref="K7:K13" si="2">SUM(I7+J7)</f>
        <v>54</v>
      </c>
      <c r="L7" s="6">
        <v>50</v>
      </c>
      <c r="M7" s="6">
        <v>31</v>
      </c>
      <c r="N7" s="6">
        <f t="shared" ref="N7:N13" si="3">SUM(L7+M7)</f>
        <v>81</v>
      </c>
      <c r="O7" s="6">
        <v>65</v>
      </c>
      <c r="P7" s="6">
        <v>49</v>
      </c>
      <c r="Q7" s="6">
        <f t="shared" ref="Q7:Q13" si="4">SUM(O7+P7)</f>
        <v>114</v>
      </c>
      <c r="R7" s="7">
        <v>-32</v>
      </c>
      <c r="S7" s="7">
        <v>1</v>
      </c>
      <c r="T7" s="7">
        <f t="shared" ref="T7:T13" si="5">SUM(R7+S7)</f>
        <v>-31</v>
      </c>
      <c r="U7" s="8">
        <f t="shared" ref="U7:U13" si="6">H7-K7+N7-Q7+T7</f>
        <v>-95</v>
      </c>
    </row>
    <row r="8" spans="1:21" ht="36.75" customHeight="1" x14ac:dyDescent="0.15">
      <c r="A8" s="37" t="s">
        <v>25</v>
      </c>
      <c r="B8" s="5">
        <v>28058</v>
      </c>
      <c r="C8" s="5">
        <v>32516</v>
      </c>
      <c r="D8" s="5">
        <v>31974</v>
      </c>
      <c r="E8" s="5">
        <f t="shared" si="0"/>
        <v>64490</v>
      </c>
      <c r="F8" s="6">
        <v>16</v>
      </c>
      <c r="G8" s="6">
        <v>20</v>
      </c>
      <c r="H8" s="6">
        <f t="shared" si="1"/>
        <v>36</v>
      </c>
      <c r="I8" s="6">
        <v>26</v>
      </c>
      <c r="J8" s="6">
        <v>24</v>
      </c>
      <c r="K8" s="6">
        <f t="shared" si="2"/>
        <v>50</v>
      </c>
      <c r="L8" s="6">
        <v>67</v>
      </c>
      <c r="M8" s="6">
        <v>36</v>
      </c>
      <c r="N8" s="6">
        <f t="shared" si="3"/>
        <v>103</v>
      </c>
      <c r="O8" s="6">
        <v>72</v>
      </c>
      <c r="P8" s="6">
        <v>47</v>
      </c>
      <c r="Q8" s="6">
        <f t="shared" si="4"/>
        <v>119</v>
      </c>
      <c r="R8" s="7">
        <v>12</v>
      </c>
      <c r="S8" s="7">
        <v>-2</v>
      </c>
      <c r="T8" s="7">
        <f t="shared" si="5"/>
        <v>10</v>
      </c>
      <c r="U8" s="8">
        <f t="shared" si="6"/>
        <v>-20</v>
      </c>
    </row>
    <row r="9" spans="1:21" ht="36.75" customHeight="1" x14ac:dyDescent="0.15">
      <c r="A9" s="37" t="s">
        <v>14</v>
      </c>
      <c r="B9" s="5">
        <v>10372</v>
      </c>
      <c r="C9" s="5">
        <v>12413</v>
      </c>
      <c r="D9" s="5">
        <v>12250</v>
      </c>
      <c r="E9" s="5">
        <f t="shared" si="0"/>
        <v>24663</v>
      </c>
      <c r="F9" s="6">
        <v>2</v>
      </c>
      <c r="G9" s="6">
        <v>5</v>
      </c>
      <c r="H9" s="6">
        <f t="shared" si="1"/>
        <v>7</v>
      </c>
      <c r="I9" s="6">
        <v>14</v>
      </c>
      <c r="J9" s="6">
        <v>15</v>
      </c>
      <c r="K9" s="6">
        <f t="shared" si="2"/>
        <v>29</v>
      </c>
      <c r="L9" s="6">
        <v>20</v>
      </c>
      <c r="M9" s="6">
        <v>15</v>
      </c>
      <c r="N9" s="6">
        <f t="shared" si="3"/>
        <v>35</v>
      </c>
      <c r="O9" s="6">
        <v>49</v>
      </c>
      <c r="P9" s="6">
        <v>38</v>
      </c>
      <c r="Q9" s="6">
        <f t="shared" si="4"/>
        <v>87</v>
      </c>
      <c r="R9" s="7">
        <v>11</v>
      </c>
      <c r="S9" s="7">
        <v>3</v>
      </c>
      <c r="T9" s="7">
        <f t="shared" si="5"/>
        <v>14</v>
      </c>
      <c r="U9" s="8">
        <f t="shared" si="6"/>
        <v>-60</v>
      </c>
    </row>
    <row r="10" spans="1:21" ht="36.75" customHeight="1" x14ac:dyDescent="0.15">
      <c r="A10" s="37" t="s">
        <v>15</v>
      </c>
      <c r="B10" s="5">
        <v>9616</v>
      </c>
      <c r="C10" s="5">
        <v>11965</v>
      </c>
      <c r="D10" s="5">
        <v>12484</v>
      </c>
      <c r="E10" s="5">
        <f t="shared" si="0"/>
        <v>24449</v>
      </c>
      <c r="F10" s="6">
        <v>9</v>
      </c>
      <c r="G10" s="6">
        <v>11</v>
      </c>
      <c r="H10" s="6">
        <f t="shared" si="1"/>
        <v>20</v>
      </c>
      <c r="I10" s="6">
        <v>8</v>
      </c>
      <c r="J10" s="6">
        <v>10</v>
      </c>
      <c r="K10" s="6">
        <f t="shared" si="2"/>
        <v>18</v>
      </c>
      <c r="L10" s="6">
        <v>22</v>
      </c>
      <c r="M10" s="6">
        <v>19</v>
      </c>
      <c r="N10" s="6">
        <f t="shared" si="3"/>
        <v>41</v>
      </c>
      <c r="O10" s="6">
        <v>20</v>
      </c>
      <c r="P10" s="6">
        <v>14</v>
      </c>
      <c r="Q10" s="6">
        <f t="shared" si="4"/>
        <v>34</v>
      </c>
      <c r="R10" s="7">
        <v>-3</v>
      </c>
      <c r="S10" s="7">
        <v>1</v>
      </c>
      <c r="T10" s="7">
        <f t="shared" si="5"/>
        <v>-2</v>
      </c>
      <c r="U10" s="8">
        <f t="shared" si="6"/>
        <v>7</v>
      </c>
    </row>
    <row r="11" spans="1:21" ht="36.75" customHeight="1" x14ac:dyDescent="0.15">
      <c r="A11" s="37" t="s">
        <v>16</v>
      </c>
      <c r="B11" s="5">
        <v>3641</v>
      </c>
      <c r="C11" s="5">
        <v>4677</v>
      </c>
      <c r="D11" s="5">
        <v>4839</v>
      </c>
      <c r="E11" s="5">
        <f t="shared" si="0"/>
        <v>9516</v>
      </c>
      <c r="F11" s="6">
        <v>5</v>
      </c>
      <c r="G11" s="6">
        <v>5</v>
      </c>
      <c r="H11" s="6">
        <f t="shared" si="1"/>
        <v>10</v>
      </c>
      <c r="I11" s="6">
        <v>1</v>
      </c>
      <c r="J11" s="6">
        <v>4</v>
      </c>
      <c r="K11" s="6">
        <f t="shared" si="2"/>
        <v>5</v>
      </c>
      <c r="L11" s="6">
        <v>8</v>
      </c>
      <c r="M11" s="6">
        <v>9</v>
      </c>
      <c r="N11" s="6">
        <f t="shared" si="3"/>
        <v>17</v>
      </c>
      <c r="O11" s="6">
        <v>6</v>
      </c>
      <c r="P11" s="6">
        <v>5</v>
      </c>
      <c r="Q11" s="6">
        <f t="shared" si="4"/>
        <v>11</v>
      </c>
      <c r="R11" s="7">
        <v>7</v>
      </c>
      <c r="S11" s="7">
        <v>-1</v>
      </c>
      <c r="T11" s="7">
        <f t="shared" si="5"/>
        <v>6</v>
      </c>
      <c r="U11" s="8">
        <f t="shared" si="6"/>
        <v>17</v>
      </c>
    </row>
    <row r="12" spans="1:21" ht="36.75" customHeight="1" x14ac:dyDescent="0.15">
      <c r="A12" s="37" t="s">
        <v>17</v>
      </c>
      <c r="B12" s="5">
        <v>486</v>
      </c>
      <c r="C12" s="5">
        <v>588</v>
      </c>
      <c r="D12" s="5">
        <v>653</v>
      </c>
      <c r="E12" s="5">
        <f t="shared" si="0"/>
        <v>1241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2</v>
      </c>
      <c r="Q12" s="6">
        <f t="shared" si="4"/>
        <v>3</v>
      </c>
      <c r="R12" s="7">
        <v>0</v>
      </c>
      <c r="S12" s="7">
        <v>0</v>
      </c>
      <c r="T12" s="7">
        <f t="shared" si="5"/>
        <v>0</v>
      </c>
      <c r="U12" s="8">
        <f t="shared" si="6"/>
        <v>-7</v>
      </c>
    </row>
    <row r="13" spans="1:21" ht="36.75" customHeight="1" thickBot="1" x14ac:dyDescent="0.2">
      <c r="A13" s="10" t="s">
        <v>20</v>
      </c>
      <c r="B13" s="11">
        <v>5125</v>
      </c>
      <c r="C13" s="11">
        <v>6849</v>
      </c>
      <c r="D13" s="11">
        <v>7121</v>
      </c>
      <c r="E13" s="5">
        <f t="shared" si="0"/>
        <v>13970</v>
      </c>
      <c r="F13" s="12">
        <v>6</v>
      </c>
      <c r="G13" s="12">
        <v>4</v>
      </c>
      <c r="H13" s="12">
        <f t="shared" si="1"/>
        <v>10</v>
      </c>
      <c r="I13" s="12">
        <v>2</v>
      </c>
      <c r="J13" s="12">
        <v>7</v>
      </c>
      <c r="K13" s="12">
        <f t="shared" si="2"/>
        <v>9</v>
      </c>
      <c r="L13" s="12">
        <v>12</v>
      </c>
      <c r="M13" s="12">
        <v>18</v>
      </c>
      <c r="N13" s="12">
        <f t="shared" si="3"/>
        <v>30</v>
      </c>
      <c r="O13" s="12">
        <v>9</v>
      </c>
      <c r="P13" s="12">
        <v>6</v>
      </c>
      <c r="Q13" s="12">
        <f t="shared" si="4"/>
        <v>15</v>
      </c>
      <c r="R13" s="13">
        <v>5</v>
      </c>
      <c r="S13" s="13">
        <v>-2</v>
      </c>
      <c r="T13" s="13">
        <f t="shared" si="5"/>
        <v>3</v>
      </c>
      <c r="U13" s="8">
        <f t="shared" si="6"/>
        <v>19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78134</v>
      </c>
      <c r="C14" s="31">
        <f>SUM(C7:C13)</f>
        <v>92001</v>
      </c>
      <c r="D14" s="31">
        <f>SUM(D7:D13)</f>
        <v>91325</v>
      </c>
      <c r="E14" s="20">
        <f>C14+D14</f>
        <v>183326</v>
      </c>
      <c r="F14" s="20">
        <f>SUM(F7:F13)</f>
        <v>46</v>
      </c>
      <c r="G14" s="20">
        <f>SUM(G7:G13)</f>
        <v>60</v>
      </c>
      <c r="H14" s="20">
        <f t="shared" si="1"/>
        <v>106</v>
      </c>
      <c r="I14" s="20">
        <f t="shared" ref="I14:T14" si="7">SUM(I7:I13)</f>
        <v>80</v>
      </c>
      <c r="J14" s="20">
        <f t="shared" si="7"/>
        <v>89</v>
      </c>
      <c r="K14" s="20">
        <f t="shared" si="7"/>
        <v>169</v>
      </c>
      <c r="L14" s="20">
        <f t="shared" si="7"/>
        <v>179</v>
      </c>
      <c r="M14" s="20">
        <f t="shared" si="7"/>
        <v>128</v>
      </c>
      <c r="N14" s="20">
        <f t="shared" si="7"/>
        <v>307</v>
      </c>
      <c r="O14" s="20">
        <f t="shared" si="7"/>
        <v>222</v>
      </c>
      <c r="P14" s="20">
        <f t="shared" si="7"/>
        <v>161</v>
      </c>
      <c r="Q14" s="20">
        <f t="shared" si="7"/>
        <v>383</v>
      </c>
      <c r="R14" s="40">
        <f t="shared" si="7"/>
        <v>0</v>
      </c>
      <c r="S14" s="40">
        <f t="shared" si="7"/>
        <v>0</v>
      </c>
      <c r="T14" s="40">
        <f t="shared" si="7"/>
        <v>0</v>
      </c>
      <c r="U14" s="21">
        <f>SUM(U7:U13)</f>
        <v>-139</v>
      </c>
    </row>
    <row r="15" spans="1:21" ht="36.75" customHeight="1" thickTop="1" x14ac:dyDescent="0.15">
      <c r="A15" s="14" t="s">
        <v>19</v>
      </c>
      <c r="B15" s="22">
        <f>B14-B16</f>
        <v>-22</v>
      </c>
      <c r="C15" s="22">
        <f>C14-C16</f>
        <v>-77</v>
      </c>
      <c r="D15" s="22">
        <f>D14-D16</f>
        <v>-62</v>
      </c>
      <c r="E15" s="22">
        <f>C15+D15</f>
        <v>-139</v>
      </c>
      <c r="F15" s="129">
        <f>H14-K14</f>
        <v>-63</v>
      </c>
      <c r="G15" s="130"/>
      <c r="H15" s="130"/>
      <c r="I15" s="130"/>
      <c r="J15" s="130"/>
      <c r="K15" s="131"/>
      <c r="L15" s="129">
        <f>N14-Q14</f>
        <v>-76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78156</v>
      </c>
      <c r="C16" s="36">
        <v>92078</v>
      </c>
      <c r="D16" s="36">
        <v>91387</v>
      </c>
      <c r="E16" s="23">
        <v>183465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19"/>
  <sheetViews>
    <sheetView showGridLines="0" topLeftCell="A4" zoomScale="85" zoomScaleNormal="85" workbookViewId="0">
      <selection activeCell="W11" sqref="W1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25" t="s">
        <v>26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1" x14ac:dyDescent="0.15">
      <c r="Q3" s="3"/>
      <c r="U3" s="4" t="s">
        <v>35</v>
      </c>
    </row>
    <row r="4" spans="1:21" x14ac:dyDescent="0.15">
      <c r="A4" s="126"/>
      <c r="B4" s="126" t="s">
        <v>0</v>
      </c>
      <c r="C4" s="126" t="s">
        <v>22</v>
      </c>
      <c r="D4" s="126"/>
      <c r="E4" s="126"/>
      <c r="F4" s="126" t="s">
        <v>1</v>
      </c>
      <c r="G4" s="126"/>
      <c r="H4" s="126"/>
      <c r="I4" s="126"/>
      <c r="J4" s="126"/>
      <c r="K4" s="126"/>
      <c r="L4" s="126" t="s">
        <v>2</v>
      </c>
      <c r="M4" s="126"/>
      <c r="N4" s="126"/>
      <c r="O4" s="126"/>
      <c r="P4" s="126"/>
      <c r="Q4" s="126"/>
      <c r="R4" s="126" t="s">
        <v>3</v>
      </c>
      <c r="S4" s="126"/>
      <c r="T4" s="126"/>
      <c r="U4" s="127" t="s">
        <v>24</v>
      </c>
    </row>
    <row r="5" spans="1:21" x14ac:dyDescent="0.15">
      <c r="A5" s="126"/>
      <c r="B5" s="126"/>
      <c r="C5" s="126"/>
      <c r="D5" s="126"/>
      <c r="E5" s="126"/>
      <c r="F5" s="126" t="s">
        <v>4</v>
      </c>
      <c r="G5" s="126"/>
      <c r="H5" s="126"/>
      <c r="I5" s="126" t="s">
        <v>5</v>
      </c>
      <c r="J5" s="126"/>
      <c r="K5" s="126"/>
      <c r="L5" s="126" t="s">
        <v>6</v>
      </c>
      <c r="M5" s="126"/>
      <c r="N5" s="126"/>
      <c r="O5" s="126" t="s">
        <v>7</v>
      </c>
      <c r="P5" s="126"/>
      <c r="Q5" s="126"/>
      <c r="R5" s="126" t="s">
        <v>8</v>
      </c>
      <c r="S5" s="126"/>
      <c r="T5" s="126"/>
      <c r="U5" s="128"/>
    </row>
    <row r="6" spans="1:21" x14ac:dyDescent="0.15">
      <c r="A6" s="126"/>
      <c r="B6" s="126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128"/>
    </row>
    <row r="7" spans="1:21" ht="36.75" customHeight="1" x14ac:dyDescent="0.15">
      <c r="A7" s="35" t="s">
        <v>13</v>
      </c>
      <c r="B7" s="5">
        <v>20880</v>
      </c>
      <c r="C7" s="5">
        <v>23059</v>
      </c>
      <c r="D7" s="5">
        <v>22033</v>
      </c>
      <c r="E7" s="5">
        <f t="shared" ref="E7:E13" si="0">SUM(C7:D7)</f>
        <v>45092</v>
      </c>
      <c r="F7" s="6">
        <v>10</v>
      </c>
      <c r="G7" s="6">
        <v>12</v>
      </c>
      <c r="H7" s="6">
        <f t="shared" ref="H7:H14" si="1">SUM(F7+G7)</f>
        <v>22</v>
      </c>
      <c r="I7" s="6">
        <v>16</v>
      </c>
      <c r="J7" s="6">
        <v>25</v>
      </c>
      <c r="K7" s="6">
        <f t="shared" ref="K7:K13" si="2">SUM(I7+J7)</f>
        <v>41</v>
      </c>
      <c r="L7" s="6">
        <v>53</v>
      </c>
      <c r="M7" s="6">
        <v>39</v>
      </c>
      <c r="N7" s="6">
        <f t="shared" ref="N7:N13" si="3">SUM(L7+M7)</f>
        <v>92</v>
      </c>
      <c r="O7" s="6">
        <v>49</v>
      </c>
      <c r="P7" s="6">
        <v>47</v>
      </c>
      <c r="Q7" s="6">
        <f t="shared" ref="Q7:Q13" si="4">SUM(O7+P7)</f>
        <v>96</v>
      </c>
      <c r="R7" s="7">
        <v>-10</v>
      </c>
      <c r="S7" s="7">
        <v>-10</v>
      </c>
      <c r="T7" s="7">
        <f t="shared" ref="T7:T13" si="5">SUM(R7+S7)</f>
        <v>-20</v>
      </c>
      <c r="U7" s="8">
        <f t="shared" ref="U7:U13" si="6">H7-K7+N7-Q7+T7</f>
        <v>-43</v>
      </c>
    </row>
    <row r="8" spans="1:21" ht="36.75" customHeight="1" x14ac:dyDescent="0.15">
      <c r="A8" s="35" t="s">
        <v>25</v>
      </c>
      <c r="B8" s="5">
        <v>28038</v>
      </c>
      <c r="C8" s="5">
        <v>32519</v>
      </c>
      <c r="D8" s="5">
        <v>31991</v>
      </c>
      <c r="E8" s="5">
        <f t="shared" si="0"/>
        <v>64510</v>
      </c>
      <c r="F8" s="6">
        <v>22</v>
      </c>
      <c r="G8" s="6">
        <v>18</v>
      </c>
      <c r="H8" s="6">
        <f t="shared" si="1"/>
        <v>40</v>
      </c>
      <c r="I8" s="6">
        <v>18</v>
      </c>
      <c r="J8" s="6">
        <v>30</v>
      </c>
      <c r="K8" s="6">
        <f t="shared" si="2"/>
        <v>48</v>
      </c>
      <c r="L8" s="6">
        <v>87</v>
      </c>
      <c r="M8" s="6">
        <v>42</v>
      </c>
      <c r="N8" s="6">
        <f t="shared" si="3"/>
        <v>129</v>
      </c>
      <c r="O8" s="6">
        <v>94</v>
      </c>
      <c r="P8" s="6">
        <v>56</v>
      </c>
      <c r="Q8" s="6">
        <f t="shared" si="4"/>
        <v>150</v>
      </c>
      <c r="R8" s="7">
        <v>14</v>
      </c>
      <c r="S8" s="7">
        <v>9</v>
      </c>
      <c r="T8" s="7">
        <f t="shared" si="5"/>
        <v>23</v>
      </c>
      <c r="U8" s="8">
        <f t="shared" si="6"/>
        <v>-6</v>
      </c>
    </row>
    <row r="9" spans="1:21" ht="36.75" customHeight="1" x14ac:dyDescent="0.15">
      <c r="A9" s="35" t="s">
        <v>14</v>
      </c>
      <c r="B9" s="5">
        <v>10387</v>
      </c>
      <c r="C9" s="5">
        <v>12443</v>
      </c>
      <c r="D9" s="5">
        <v>12280</v>
      </c>
      <c r="E9" s="5">
        <f t="shared" si="0"/>
        <v>24723</v>
      </c>
      <c r="F9" s="6">
        <v>3</v>
      </c>
      <c r="G9" s="6">
        <v>5</v>
      </c>
      <c r="H9" s="6">
        <f t="shared" si="1"/>
        <v>8</v>
      </c>
      <c r="I9" s="6">
        <v>10</v>
      </c>
      <c r="J9" s="6">
        <v>13</v>
      </c>
      <c r="K9" s="6">
        <f t="shared" si="2"/>
        <v>23</v>
      </c>
      <c r="L9" s="6">
        <v>19</v>
      </c>
      <c r="M9" s="6">
        <v>17</v>
      </c>
      <c r="N9" s="6">
        <f t="shared" si="3"/>
        <v>36</v>
      </c>
      <c r="O9" s="6">
        <v>34</v>
      </c>
      <c r="P9" s="6">
        <v>32</v>
      </c>
      <c r="Q9" s="6">
        <f t="shared" si="4"/>
        <v>66</v>
      </c>
      <c r="R9" s="7">
        <v>8</v>
      </c>
      <c r="S9" s="7">
        <v>4</v>
      </c>
      <c r="T9" s="7">
        <f t="shared" si="5"/>
        <v>12</v>
      </c>
      <c r="U9" s="8">
        <f t="shared" si="6"/>
        <v>-33</v>
      </c>
    </row>
    <row r="10" spans="1:21" ht="36.75" customHeight="1" x14ac:dyDescent="0.15">
      <c r="A10" s="35" t="s">
        <v>15</v>
      </c>
      <c r="B10" s="5">
        <v>9605</v>
      </c>
      <c r="C10" s="5">
        <v>11965</v>
      </c>
      <c r="D10" s="5">
        <v>12477</v>
      </c>
      <c r="E10" s="5">
        <f t="shared" si="0"/>
        <v>24442</v>
      </c>
      <c r="F10" s="6">
        <v>3</v>
      </c>
      <c r="G10" s="6">
        <v>6</v>
      </c>
      <c r="H10" s="6">
        <f t="shared" si="1"/>
        <v>9</v>
      </c>
      <c r="I10" s="6">
        <v>9</v>
      </c>
      <c r="J10" s="6">
        <v>8</v>
      </c>
      <c r="K10" s="6">
        <f t="shared" si="2"/>
        <v>17</v>
      </c>
      <c r="L10" s="6">
        <v>8</v>
      </c>
      <c r="M10" s="6">
        <v>10</v>
      </c>
      <c r="N10" s="6">
        <f t="shared" si="3"/>
        <v>18</v>
      </c>
      <c r="O10" s="6">
        <v>20</v>
      </c>
      <c r="P10" s="6">
        <v>13</v>
      </c>
      <c r="Q10" s="6">
        <f t="shared" si="4"/>
        <v>33</v>
      </c>
      <c r="R10" s="7">
        <v>-11</v>
      </c>
      <c r="S10" s="7">
        <v>-6</v>
      </c>
      <c r="T10" s="7">
        <f t="shared" si="5"/>
        <v>-17</v>
      </c>
      <c r="U10" s="8">
        <f t="shared" si="6"/>
        <v>-40</v>
      </c>
    </row>
    <row r="11" spans="1:21" ht="36.75" customHeight="1" x14ac:dyDescent="0.15">
      <c r="A11" s="35" t="s">
        <v>16</v>
      </c>
      <c r="B11" s="5">
        <v>3635</v>
      </c>
      <c r="C11" s="5">
        <v>4664</v>
      </c>
      <c r="D11" s="5">
        <v>4835</v>
      </c>
      <c r="E11" s="5">
        <f t="shared" si="0"/>
        <v>9499</v>
      </c>
      <c r="F11" s="6">
        <v>1</v>
      </c>
      <c r="G11" s="6">
        <v>3</v>
      </c>
      <c r="H11" s="6">
        <f t="shared" si="1"/>
        <v>4</v>
      </c>
      <c r="I11" s="6">
        <v>5</v>
      </c>
      <c r="J11" s="6">
        <v>6</v>
      </c>
      <c r="K11" s="6">
        <f t="shared" si="2"/>
        <v>11</v>
      </c>
      <c r="L11" s="6">
        <v>8</v>
      </c>
      <c r="M11" s="6">
        <v>11</v>
      </c>
      <c r="N11" s="6">
        <f t="shared" si="3"/>
        <v>19</v>
      </c>
      <c r="O11" s="6">
        <v>8</v>
      </c>
      <c r="P11" s="6">
        <v>7</v>
      </c>
      <c r="Q11" s="6">
        <f t="shared" si="4"/>
        <v>15</v>
      </c>
      <c r="R11" s="7">
        <v>0</v>
      </c>
      <c r="S11" s="7">
        <v>-2</v>
      </c>
      <c r="T11" s="7">
        <f t="shared" si="5"/>
        <v>-2</v>
      </c>
      <c r="U11" s="8">
        <f t="shared" si="6"/>
        <v>-5</v>
      </c>
    </row>
    <row r="12" spans="1:21" ht="36.75" customHeight="1" x14ac:dyDescent="0.15">
      <c r="A12" s="35" t="s">
        <v>17</v>
      </c>
      <c r="B12" s="5">
        <v>491</v>
      </c>
      <c r="C12" s="5">
        <v>591</v>
      </c>
      <c r="D12" s="5">
        <v>657</v>
      </c>
      <c r="E12" s="5">
        <f t="shared" si="0"/>
        <v>1248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0</v>
      </c>
      <c r="K12" s="6">
        <f t="shared" si="2"/>
        <v>0</v>
      </c>
      <c r="L12" s="6">
        <v>1</v>
      </c>
      <c r="M12" s="6">
        <v>0</v>
      </c>
      <c r="N12" s="6">
        <f t="shared" si="3"/>
        <v>1</v>
      </c>
      <c r="O12" s="6">
        <v>1</v>
      </c>
      <c r="P12" s="6">
        <v>1</v>
      </c>
      <c r="Q12" s="6">
        <f t="shared" si="4"/>
        <v>2</v>
      </c>
      <c r="R12" s="7">
        <v>0</v>
      </c>
      <c r="S12" s="7">
        <v>0</v>
      </c>
      <c r="T12" s="7">
        <f t="shared" si="5"/>
        <v>0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5120</v>
      </c>
      <c r="C13" s="11">
        <v>6837</v>
      </c>
      <c r="D13" s="11">
        <v>7114</v>
      </c>
      <c r="E13" s="5">
        <f t="shared" si="0"/>
        <v>13951</v>
      </c>
      <c r="F13" s="12">
        <v>4</v>
      </c>
      <c r="G13" s="12">
        <v>6</v>
      </c>
      <c r="H13" s="12">
        <f t="shared" si="1"/>
        <v>10</v>
      </c>
      <c r="I13" s="12">
        <v>7</v>
      </c>
      <c r="J13" s="12">
        <v>5</v>
      </c>
      <c r="K13" s="12">
        <f t="shared" si="2"/>
        <v>12</v>
      </c>
      <c r="L13" s="12">
        <v>8</v>
      </c>
      <c r="M13" s="12">
        <v>6</v>
      </c>
      <c r="N13" s="12">
        <f t="shared" si="3"/>
        <v>14</v>
      </c>
      <c r="O13" s="12">
        <v>15</v>
      </c>
      <c r="P13" s="12">
        <v>7</v>
      </c>
      <c r="Q13" s="12">
        <f t="shared" si="4"/>
        <v>22</v>
      </c>
      <c r="R13" s="13">
        <v>-1</v>
      </c>
      <c r="S13" s="13">
        <v>5</v>
      </c>
      <c r="T13" s="13">
        <f t="shared" si="5"/>
        <v>4</v>
      </c>
      <c r="U13" s="8">
        <f t="shared" si="6"/>
        <v>-6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78156</v>
      </c>
      <c r="C14" s="31">
        <f>SUM(C7:C13)</f>
        <v>92078</v>
      </c>
      <c r="D14" s="31">
        <f>SUM(D7:D13)</f>
        <v>91387</v>
      </c>
      <c r="E14" s="20">
        <f>C14+D14</f>
        <v>183465</v>
      </c>
      <c r="F14" s="20">
        <f>SUM(F7:F13)</f>
        <v>43</v>
      </c>
      <c r="G14" s="20">
        <f>SUM(G7:G13)</f>
        <v>50</v>
      </c>
      <c r="H14" s="20">
        <f t="shared" si="1"/>
        <v>93</v>
      </c>
      <c r="I14" s="20">
        <f t="shared" ref="I14:U14" si="7">SUM(I7:I13)</f>
        <v>65</v>
      </c>
      <c r="J14" s="20">
        <f t="shared" si="7"/>
        <v>87</v>
      </c>
      <c r="K14" s="20">
        <f t="shared" si="7"/>
        <v>152</v>
      </c>
      <c r="L14" s="20">
        <f t="shared" si="7"/>
        <v>184</v>
      </c>
      <c r="M14" s="20">
        <f t="shared" si="7"/>
        <v>125</v>
      </c>
      <c r="N14" s="20">
        <f t="shared" si="7"/>
        <v>309</v>
      </c>
      <c r="O14" s="20">
        <f t="shared" si="7"/>
        <v>221</v>
      </c>
      <c r="P14" s="20">
        <f t="shared" si="7"/>
        <v>163</v>
      </c>
      <c r="Q14" s="20">
        <f t="shared" si="7"/>
        <v>384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>
        <f t="shared" si="7"/>
        <v>-134</v>
      </c>
    </row>
    <row r="15" spans="1:21" ht="36.75" customHeight="1" thickTop="1" x14ac:dyDescent="0.15">
      <c r="A15" s="14" t="s">
        <v>19</v>
      </c>
      <c r="B15" s="22">
        <f>B14-B16</f>
        <v>-19</v>
      </c>
      <c r="C15" s="22">
        <f>C14-C16</f>
        <v>-59</v>
      </c>
      <c r="D15" s="22">
        <f>D14-D16</f>
        <v>-75</v>
      </c>
      <c r="E15" s="22">
        <f>C15+D15</f>
        <v>-134</v>
      </c>
      <c r="F15" s="129">
        <f>H14-K14</f>
        <v>-59</v>
      </c>
      <c r="G15" s="130"/>
      <c r="H15" s="130"/>
      <c r="I15" s="130"/>
      <c r="J15" s="130"/>
      <c r="K15" s="131"/>
      <c r="L15" s="129">
        <f>N14-Q14</f>
        <v>-75</v>
      </c>
      <c r="M15" s="130"/>
      <c r="N15" s="130"/>
      <c r="O15" s="130"/>
      <c r="P15" s="130"/>
      <c r="Q15" s="131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3">
        <v>78175</v>
      </c>
      <c r="C16" s="36">
        <v>92137</v>
      </c>
      <c r="D16" s="36">
        <v>91462</v>
      </c>
      <c r="E16" s="23">
        <v>183599</v>
      </c>
      <c r="G16" s="123" t="s">
        <v>27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x14ac:dyDescent="0.15">
      <c r="A17" s="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spans="1:21" x14ac:dyDescent="0.15">
      <c r="A18" s="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15"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h27doutai(kannaibetsu)</vt:lpstr>
      <vt:lpstr>H27doutai</vt:lpstr>
      <vt:lpstr>h28.1</vt:lpstr>
      <vt:lpstr>h27.12</vt:lpstr>
      <vt:lpstr>h27.11</vt:lpstr>
      <vt:lpstr>h27.10</vt:lpstr>
      <vt:lpstr>h27.9</vt:lpstr>
      <vt:lpstr>h27.8</vt:lpstr>
      <vt:lpstr>h27.7</vt:lpstr>
      <vt:lpstr>h27.6</vt:lpstr>
      <vt:lpstr>h27.5</vt:lpstr>
      <vt:lpstr>h27.4</vt:lpstr>
      <vt:lpstr>h27.3</vt:lpstr>
      <vt:lpstr>h27.2</vt:lpstr>
      <vt:lpstr>h27.1</vt:lpstr>
      <vt:lpstr>h26.12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2016-01-04T10:56:22Z</cp:lastPrinted>
  <dcterms:created xsi:type="dcterms:W3CDTF">2005-01-07T01:44:50Z</dcterms:created>
  <dcterms:modified xsi:type="dcterms:W3CDTF">2016-08-08T02:23:26Z</dcterms:modified>
</cp:coreProperties>
</file>