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4700" windowHeight="7005" tabRatio="619" activeTab="2"/>
  </bookViews>
  <sheets>
    <sheet name="h26doutai(kannaibetsu)" sheetId="128" r:id="rId1"/>
    <sheet name="H26doutai" sheetId="129" r:id="rId2"/>
    <sheet name="h27.1" sheetId="127" r:id="rId3"/>
    <sheet name="h26.12" sheetId="126" r:id="rId4"/>
    <sheet name="h26.11" sheetId="125" r:id="rId5"/>
    <sheet name="h26.10" sheetId="124" r:id="rId6"/>
    <sheet name="h26.9" sheetId="123" r:id="rId7"/>
    <sheet name="h26.8" sheetId="122" r:id="rId8"/>
    <sheet name="h26.7" sheetId="121" r:id="rId9"/>
    <sheet name="h26.6" sheetId="120" r:id="rId10"/>
    <sheet name="h26.5" sheetId="119" r:id="rId11"/>
    <sheet name="h26.4" sheetId="118" r:id="rId12"/>
    <sheet name="h26.3" sheetId="117" r:id="rId13"/>
    <sheet name="h26.2" sheetId="116" r:id="rId14"/>
    <sheet name="h26.1" sheetId="115" r:id="rId15"/>
    <sheet name="h25. 12" sheetId="114" r:id="rId16"/>
  </sheets>
  <calcPr calcId="145621"/>
</workbook>
</file>

<file path=xl/calcChain.xml><?xml version="1.0" encoding="utf-8"?>
<calcChain xmlns="http://schemas.openxmlformats.org/spreadsheetml/2006/main">
  <c r="Q12" i="128" l="1"/>
  <c r="P12" i="128"/>
  <c r="M12" i="128"/>
  <c r="L12" i="128"/>
  <c r="J12" i="128"/>
  <c r="I12" i="128"/>
  <c r="F12" i="128"/>
  <c r="E12" i="128"/>
  <c r="C12" i="128"/>
  <c r="B12" i="128"/>
  <c r="Q11" i="128"/>
  <c r="P11" i="128"/>
  <c r="M11" i="128"/>
  <c r="L11" i="128"/>
  <c r="J11" i="128"/>
  <c r="I11" i="128"/>
  <c r="F11" i="128"/>
  <c r="E11" i="128"/>
  <c r="C11" i="128"/>
  <c r="B11" i="128"/>
  <c r="Q10" i="128"/>
  <c r="P10" i="128"/>
  <c r="M10" i="128"/>
  <c r="L10" i="128"/>
  <c r="J10" i="128"/>
  <c r="I10" i="128"/>
  <c r="F10" i="128"/>
  <c r="E10" i="128"/>
  <c r="C10" i="128"/>
  <c r="B10" i="128"/>
  <c r="Q9" i="128"/>
  <c r="P9" i="128"/>
  <c r="M9" i="128"/>
  <c r="L9" i="128"/>
  <c r="J9" i="128"/>
  <c r="I9" i="128"/>
  <c r="F9" i="128"/>
  <c r="E9" i="128"/>
  <c r="C9" i="128"/>
  <c r="B9" i="128"/>
  <c r="Q8" i="128"/>
  <c r="P8" i="128"/>
  <c r="M8" i="128"/>
  <c r="L8" i="128"/>
  <c r="J8" i="128"/>
  <c r="I8" i="128"/>
  <c r="F8" i="128"/>
  <c r="E8" i="128"/>
  <c r="C8" i="128"/>
  <c r="B8" i="128"/>
  <c r="Q7" i="128"/>
  <c r="P7" i="128"/>
  <c r="M7" i="128"/>
  <c r="L7" i="128"/>
  <c r="J7" i="128"/>
  <c r="I7" i="128"/>
  <c r="F7" i="128"/>
  <c r="E7" i="128"/>
  <c r="C7" i="128"/>
  <c r="B7" i="128"/>
  <c r="Q6" i="128"/>
  <c r="P6" i="128"/>
  <c r="M6" i="128"/>
  <c r="L6" i="128"/>
  <c r="J6" i="128"/>
  <c r="I6" i="128"/>
  <c r="F6" i="128"/>
  <c r="E6" i="128"/>
  <c r="C6" i="128"/>
  <c r="B6" i="128"/>
  <c r="M17" i="129"/>
  <c r="L17" i="129"/>
  <c r="J17" i="129"/>
  <c r="K17" i="129" s="1"/>
  <c r="I17" i="129"/>
  <c r="F17" i="129"/>
  <c r="G17" i="129" s="1"/>
  <c r="H17" i="129" s="1"/>
  <c r="E17" i="129"/>
  <c r="C17" i="129"/>
  <c r="B17" i="129"/>
  <c r="N17" i="129"/>
  <c r="D17" i="129"/>
  <c r="M16" i="129"/>
  <c r="L16" i="129"/>
  <c r="J16" i="129"/>
  <c r="I16" i="129"/>
  <c r="F16" i="129"/>
  <c r="E16" i="129"/>
  <c r="C16" i="129"/>
  <c r="B16" i="129"/>
  <c r="M15" i="129"/>
  <c r="L15" i="129"/>
  <c r="J15" i="129"/>
  <c r="I15" i="129"/>
  <c r="F15" i="129"/>
  <c r="E15" i="129"/>
  <c r="C15" i="129"/>
  <c r="B15" i="129"/>
  <c r="M14" i="129"/>
  <c r="L14" i="129"/>
  <c r="J14" i="129"/>
  <c r="I14" i="129"/>
  <c r="F14" i="129"/>
  <c r="E14" i="129"/>
  <c r="C14" i="129"/>
  <c r="B14" i="129"/>
  <c r="M13" i="129"/>
  <c r="L13" i="129"/>
  <c r="J13" i="129"/>
  <c r="I13" i="129"/>
  <c r="F13" i="129"/>
  <c r="E13" i="129"/>
  <c r="C13" i="129"/>
  <c r="B13" i="129"/>
  <c r="M12" i="129"/>
  <c r="L12" i="129"/>
  <c r="J12" i="129"/>
  <c r="I12" i="129"/>
  <c r="F12" i="129"/>
  <c r="E12" i="129"/>
  <c r="C12" i="129"/>
  <c r="B12" i="129"/>
  <c r="M11" i="129"/>
  <c r="L11" i="129"/>
  <c r="J11" i="129"/>
  <c r="I11" i="129"/>
  <c r="F11" i="129"/>
  <c r="E11" i="129"/>
  <c r="C11" i="129"/>
  <c r="B11" i="129"/>
  <c r="M10" i="129"/>
  <c r="L10" i="129"/>
  <c r="J10" i="129"/>
  <c r="I10" i="129"/>
  <c r="F10" i="129"/>
  <c r="E10" i="129"/>
  <c r="C10" i="129"/>
  <c r="B10" i="129"/>
  <c r="M9" i="129"/>
  <c r="L9" i="129"/>
  <c r="J9" i="129"/>
  <c r="I9" i="129"/>
  <c r="F9" i="129"/>
  <c r="E9" i="129"/>
  <c r="C9" i="129"/>
  <c r="B9" i="129"/>
  <c r="M8" i="129"/>
  <c r="L8" i="129"/>
  <c r="J8" i="129"/>
  <c r="I8" i="129"/>
  <c r="F8" i="129"/>
  <c r="E8" i="129"/>
  <c r="C8" i="129"/>
  <c r="B8" i="129"/>
  <c r="M7" i="129"/>
  <c r="L7" i="129"/>
  <c r="J7" i="129"/>
  <c r="I7" i="129"/>
  <c r="F7" i="129"/>
  <c r="E7" i="129"/>
  <c r="C7" i="129"/>
  <c r="B7" i="129"/>
  <c r="M6" i="129"/>
  <c r="L6" i="129"/>
  <c r="J6" i="129"/>
  <c r="I6" i="129"/>
  <c r="F6" i="129"/>
  <c r="E6" i="129"/>
  <c r="C6" i="129"/>
  <c r="B6" i="129"/>
  <c r="N16" i="129"/>
  <c r="K16" i="129"/>
  <c r="O16" i="129" s="1"/>
  <c r="G16" i="129"/>
  <c r="D16" i="129"/>
  <c r="N15" i="129"/>
  <c r="K15" i="129"/>
  <c r="O15" i="129" s="1"/>
  <c r="G15" i="129"/>
  <c r="D15" i="129"/>
  <c r="N14" i="129"/>
  <c r="K14" i="129"/>
  <c r="O14" i="129" s="1"/>
  <c r="G14" i="129"/>
  <c r="D14" i="129"/>
  <c r="N13" i="129"/>
  <c r="K13" i="129"/>
  <c r="O13" i="129" s="1"/>
  <c r="G13" i="129"/>
  <c r="D13" i="129"/>
  <c r="N12" i="129"/>
  <c r="K12" i="129"/>
  <c r="O12" i="129" s="1"/>
  <c r="G12" i="129"/>
  <c r="D12" i="129"/>
  <c r="N11" i="129"/>
  <c r="K11" i="129"/>
  <c r="O11" i="129" s="1"/>
  <c r="G11" i="129"/>
  <c r="D11" i="129"/>
  <c r="N10" i="129"/>
  <c r="K10" i="129"/>
  <c r="O10" i="129" s="1"/>
  <c r="G10" i="129"/>
  <c r="D10" i="129"/>
  <c r="N9" i="129"/>
  <c r="K9" i="129"/>
  <c r="O9" i="129" s="1"/>
  <c r="G9" i="129"/>
  <c r="D9" i="129"/>
  <c r="N8" i="129"/>
  <c r="K8" i="129"/>
  <c r="O8" i="129" s="1"/>
  <c r="G8" i="129"/>
  <c r="D8" i="129"/>
  <c r="N7" i="129"/>
  <c r="K7" i="129"/>
  <c r="O7" i="129" s="1"/>
  <c r="G7" i="129"/>
  <c r="D7" i="129"/>
  <c r="M18" i="129"/>
  <c r="L18" i="129"/>
  <c r="J18" i="129"/>
  <c r="I18" i="129"/>
  <c r="F18" i="129"/>
  <c r="E18" i="129"/>
  <c r="C18" i="129"/>
  <c r="T12" i="128"/>
  <c r="T11" i="128"/>
  <c r="T10" i="128"/>
  <c r="T9" i="128"/>
  <c r="T8" i="128"/>
  <c r="T7" i="128"/>
  <c r="Q13" i="128"/>
  <c r="P13" i="128"/>
  <c r="M13" i="128"/>
  <c r="L13" i="128"/>
  <c r="J13" i="128"/>
  <c r="I13" i="128"/>
  <c r="F13" i="128"/>
  <c r="E13" i="128"/>
  <c r="C13" i="128"/>
  <c r="T13" i="128" s="1"/>
  <c r="B13" i="128"/>
  <c r="D7" i="128" l="1"/>
  <c r="G7" i="128"/>
  <c r="N7" i="128"/>
  <c r="R7" i="128"/>
  <c r="G8" i="128"/>
  <c r="P17" i="129"/>
  <c r="O17" i="129"/>
  <c r="K8" i="128"/>
  <c r="N8" i="128"/>
  <c r="R8" i="128"/>
  <c r="D9" i="128"/>
  <c r="G9" i="128"/>
  <c r="K9" i="128"/>
  <c r="N9" i="128"/>
  <c r="R9" i="128"/>
  <c r="D10" i="128"/>
  <c r="G10" i="128"/>
  <c r="K10" i="128"/>
  <c r="N10" i="128"/>
  <c r="R10" i="128"/>
  <c r="D11" i="128"/>
  <c r="G11" i="128"/>
  <c r="K11" i="128"/>
  <c r="N11" i="128"/>
  <c r="R11" i="128"/>
  <c r="D12" i="128"/>
  <c r="G12" i="128"/>
  <c r="K12" i="128"/>
  <c r="N12" i="128"/>
  <c r="R12" i="128"/>
  <c r="B18" i="129"/>
  <c r="S7" i="128"/>
  <c r="U7" i="128" s="1"/>
  <c r="G6" i="128"/>
  <c r="K6" i="128"/>
  <c r="S6" i="128"/>
  <c r="K7" i="128"/>
  <c r="S13" i="128"/>
  <c r="U13" i="128" s="1"/>
  <c r="D6" i="128"/>
  <c r="N6" i="128"/>
  <c r="R6" i="128"/>
  <c r="T6" i="128"/>
  <c r="D8" i="128"/>
  <c r="S8" i="128"/>
  <c r="U8" i="128" s="1"/>
  <c r="P7" i="129"/>
  <c r="H7" i="129"/>
  <c r="P8" i="129"/>
  <c r="H8" i="129"/>
  <c r="P9" i="129"/>
  <c r="H9" i="129"/>
  <c r="P10" i="129"/>
  <c r="H10" i="129"/>
  <c r="P11" i="129"/>
  <c r="H11" i="129"/>
  <c r="P12" i="129"/>
  <c r="H12" i="129"/>
  <c r="P13" i="129"/>
  <c r="H13" i="129"/>
  <c r="P14" i="129"/>
  <c r="H14" i="129"/>
  <c r="P15" i="129"/>
  <c r="H15" i="129"/>
  <c r="P16" i="129"/>
  <c r="H16" i="129"/>
  <c r="S9" i="128"/>
  <c r="U9" i="128" s="1"/>
  <c r="S10" i="128"/>
  <c r="U10" i="128" s="1"/>
  <c r="S11" i="128"/>
  <c r="U11" i="128" s="1"/>
  <c r="S12" i="128"/>
  <c r="U12" i="128" s="1"/>
  <c r="G6" i="129"/>
  <c r="G18" i="129" s="1"/>
  <c r="K6" i="129"/>
  <c r="D6" i="129"/>
  <c r="N6" i="129"/>
  <c r="N18" i="129" s="1"/>
  <c r="L15" i="127"/>
  <c r="S14" i="127"/>
  <c r="R14" i="127"/>
  <c r="P14" i="127"/>
  <c r="O14" i="127"/>
  <c r="M14" i="127"/>
  <c r="L14" i="127"/>
  <c r="J14" i="127"/>
  <c r="I14" i="127"/>
  <c r="G14" i="127"/>
  <c r="F14" i="127"/>
  <c r="D14" i="127"/>
  <c r="D15" i="127" s="1"/>
  <c r="C14" i="127"/>
  <c r="C15" i="127" s="1"/>
  <c r="B14" i="127"/>
  <c r="B15" i="127" s="1"/>
  <c r="T13" i="127"/>
  <c r="Q13" i="127"/>
  <c r="N13" i="127"/>
  <c r="K13" i="127"/>
  <c r="H13" i="127"/>
  <c r="E13" i="127"/>
  <c r="T12" i="127"/>
  <c r="Q12" i="127"/>
  <c r="N12" i="127"/>
  <c r="K12" i="127"/>
  <c r="H12" i="127"/>
  <c r="E12" i="127"/>
  <c r="T11" i="127"/>
  <c r="Q11" i="127"/>
  <c r="N11" i="127"/>
  <c r="K11" i="127"/>
  <c r="H11" i="127"/>
  <c r="E11" i="127"/>
  <c r="T10" i="127"/>
  <c r="Q10" i="127"/>
  <c r="N10" i="127"/>
  <c r="K10" i="127"/>
  <c r="H10" i="127"/>
  <c r="E10" i="127"/>
  <c r="T9" i="127"/>
  <c r="Q9" i="127"/>
  <c r="N9" i="127"/>
  <c r="K9" i="127"/>
  <c r="H9" i="127"/>
  <c r="E9" i="127"/>
  <c r="T8" i="127"/>
  <c r="Q8" i="127"/>
  <c r="N8" i="127"/>
  <c r="K8" i="127"/>
  <c r="H8" i="127"/>
  <c r="E8" i="127"/>
  <c r="T7" i="127"/>
  <c r="T14" i="127" s="1"/>
  <c r="Q7" i="127"/>
  <c r="Q14" i="127" s="1"/>
  <c r="N7" i="127"/>
  <c r="N14" i="127" s="1"/>
  <c r="K7" i="127"/>
  <c r="K14" i="127" s="1"/>
  <c r="H7" i="127"/>
  <c r="E7" i="127"/>
  <c r="H7" i="128" l="1"/>
  <c r="H8" i="128"/>
  <c r="R13" i="128"/>
  <c r="O7" i="128"/>
  <c r="O12" i="128"/>
  <c r="H12" i="128"/>
  <c r="O10" i="128"/>
  <c r="H10" i="128"/>
  <c r="O8" i="128"/>
  <c r="N13" i="128"/>
  <c r="G13" i="128"/>
  <c r="O11" i="128"/>
  <c r="H11" i="128"/>
  <c r="O9" i="128"/>
  <c r="H9" i="128"/>
  <c r="D13" i="128"/>
  <c r="H6" i="128"/>
  <c r="K18" i="129"/>
  <c r="O6" i="129"/>
  <c r="O18" i="129" s="1"/>
  <c r="U6" i="128"/>
  <c r="D18" i="129"/>
  <c r="P6" i="129"/>
  <c r="P18" i="129" s="1"/>
  <c r="H6" i="129"/>
  <c r="H18" i="129" s="1"/>
  <c r="K13" i="128"/>
  <c r="O13" i="128" s="1"/>
  <c r="O6" i="128"/>
  <c r="U7" i="127"/>
  <c r="U8" i="127"/>
  <c r="U9" i="127"/>
  <c r="U10" i="127"/>
  <c r="U11" i="127"/>
  <c r="U12" i="127"/>
  <c r="U13" i="127"/>
  <c r="H14" i="127"/>
  <c r="F15" i="127" s="1"/>
  <c r="E15" i="127"/>
  <c r="E14" i="127"/>
  <c r="S14" i="126"/>
  <c r="R14" i="126"/>
  <c r="P14" i="126"/>
  <c r="O14" i="126"/>
  <c r="M14" i="126"/>
  <c r="L14" i="126"/>
  <c r="J14" i="126"/>
  <c r="I14" i="126"/>
  <c r="G14" i="126"/>
  <c r="F14" i="126"/>
  <c r="D14" i="126"/>
  <c r="D15" i="126" s="1"/>
  <c r="C14" i="126"/>
  <c r="C15" i="126" s="1"/>
  <c r="B14" i="126"/>
  <c r="B15" i="126" s="1"/>
  <c r="T13" i="126"/>
  <c r="Q13" i="126"/>
  <c r="N13" i="126"/>
  <c r="K13" i="126"/>
  <c r="H13" i="126"/>
  <c r="E13" i="126"/>
  <c r="T12" i="126"/>
  <c r="Q12" i="126"/>
  <c r="N12" i="126"/>
  <c r="K12" i="126"/>
  <c r="H12" i="126"/>
  <c r="E12" i="126"/>
  <c r="T11" i="126"/>
  <c r="Q11" i="126"/>
  <c r="N11" i="126"/>
  <c r="K11" i="126"/>
  <c r="H11" i="126"/>
  <c r="E11" i="126"/>
  <c r="T10" i="126"/>
  <c r="Q10" i="126"/>
  <c r="N10" i="126"/>
  <c r="K10" i="126"/>
  <c r="H10" i="126"/>
  <c r="E10" i="126"/>
  <c r="T9" i="126"/>
  <c r="Q9" i="126"/>
  <c r="N9" i="126"/>
  <c r="K9" i="126"/>
  <c r="U9" i="126" s="1"/>
  <c r="H9" i="126"/>
  <c r="E9" i="126"/>
  <c r="T8" i="126"/>
  <c r="Q8" i="126"/>
  <c r="N8" i="126"/>
  <c r="K8" i="126"/>
  <c r="H8" i="126"/>
  <c r="E8" i="126"/>
  <c r="T7" i="126"/>
  <c r="T14" i="126" s="1"/>
  <c r="Q7" i="126"/>
  <c r="Q14" i="126" s="1"/>
  <c r="N7" i="126"/>
  <c r="N14" i="126" s="1"/>
  <c r="K7" i="126"/>
  <c r="K14" i="126" s="1"/>
  <c r="H7" i="126"/>
  <c r="E7" i="126"/>
  <c r="H13" i="128" l="1"/>
  <c r="U14" i="127"/>
  <c r="L15" i="126"/>
  <c r="U8" i="126"/>
  <c r="U10" i="126"/>
  <c r="U11" i="126"/>
  <c r="U12" i="126"/>
  <c r="U13" i="126"/>
  <c r="H14" i="126"/>
  <c r="E15" i="126"/>
  <c r="F15" i="126"/>
  <c r="U7" i="126"/>
  <c r="E14" i="126"/>
  <c r="B14" i="125"/>
  <c r="B15" i="125" s="1"/>
  <c r="S14" i="125"/>
  <c r="R14" i="125"/>
  <c r="P14" i="125"/>
  <c r="O14" i="125"/>
  <c r="M14" i="125"/>
  <c r="L14" i="125"/>
  <c r="J14" i="125"/>
  <c r="I14" i="125"/>
  <c r="G14" i="125"/>
  <c r="F14" i="125"/>
  <c r="H14" i="125" s="1"/>
  <c r="D14" i="125"/>
  <c r="D15" i="125" s="1"/>
  <c r="C14" i="125"/>
  <c r="C15" i="125" s="1"/>
  <c r="T13" i="125"/>
  <c r="Q13" i="125"/>
  <c r="N13" i="125"/>
  <c r="K13" i="125"/>
  <c r="H13" i="125"/>
  <c r="E13" i="125"/>
  <c r="T12" i="125"/>
  <c r="Q12" i="125"/>
  <c r="N12" i="125"/>
  <c r="K12" i="125"/>
  <c r="H12" i="125"/>
  <c r="E12" i="125"/>
  <c r="T11" i="125"/>
  <c r="Q11" i="125"/>
  <c r="N11" i="125"/>
  <c r="K11" i="125"/>
  <c r="H11" i="125"/>
  <c r="E11" i="125"/>
  <c r="T10" i="125"/>
  <c r="Q10" i="125"/>
  <c r="N10" i="125"/>
  <c r="K10" i="125"/>
  <c r="H10" i="125"/>
  <c r="E10" i="125"/>
  <c r="T9" i="125"/>
  <c r="Q9" i="125"/>
  <c r="N9" i="125"/>
  <c r="K9" i="125"/>
  <c r="H9" i="125"/>
  <c r="E9" i="125"/>
  <c r="T8" i="125"/>
  <c r="Q8" i="125"/>
  <c r="N8" i="125"/>
  <c r="K8" i="125"/>
  <c r="H8" i="125"/>
  <c r="E8" i="125"/>
  <c r="T7" i="125"/>
  <c r="T14" i="125" s="1"/>
  <c r="Q7" i="125"/>
  <c r="Q14" i="125" s="1"/>
  <c r="N7" i="125"/>
  <c r="N14" i="125" s="1"/>
  <c r="K7" i="125"/>
  <c r="K14" i="125" s="1"/>
  <c r="H7" i="125"/>
  <c r="E7" i="125"/>
  <c r="U14" i="126" l="1"/>
  <c r="L15" i="125"/>
  <c r="U7" i="125"/>
  <c r="U8" i="125"/>
  <c r="U9" i="125"/>
  <c r="U10" i="125"/>
  <c r="U11" i="125"/>
  <c r="U12" i="125"/>
  <c r="U13" i="125"/>
  <c r="E15" i="125"/>
  <c r="F15" i="125"/>
  <c r="E14" i="125"/>
  <c r="H7" i="124"/>
  <c r="H8" i="124"/>
  <c r="H9" i="124"/>
  <c r="H10" i="124"/>
  <c r="H11" i="124"/>
  <c r="H12" i="124"/>
  <c r="H13" i="124"/>
  <c r="S14" i="124"/>
  <c r="R14" i="124"/>
  <c r="P14" i="124"/>
  <c r="O14" i="124"/>
  <c r="M14" i="124"/>
  <c r="L14" i="124"/>
  <c r="J14" i="124"/>
  <c r="I14" i="124"/>
  <c r="G14" i="124"/>
  <c r="F14" i="124"/>
  <c r="H14" i="124"/>
  <c r="F15" i="124"/>
  <c r="D14" i="124"/>
  <c r="D15" i="124"/>
  <c r="C14" i="124"/>
  <c r="B14" i="124"/>
  <c r="B15" i="124"/>
  <c r="T13" i="124"/>
  <c r="Q13" i="124"/>
  <c r="N13" i="124"/>
  <c r="K13" i="124"/>
  <c r="U13" i="124"/>
  <c r="E13" i="124"/>
  <c r="T12" i="124"/>
  <c r="Q12" i="124"/>
  <c r="N12" i="124"/>
  <c r="K12" i="124"/>
  <c r="U12" i="124"/>
  <c r="E12" i="124"/>
  <c r="T11" i="124"/>
  <c r="Q11" i="124"/>
  <c r="N11" i="124"/>
  <c r="K11" i="124"/>
  <c r="U11" i="124"/>
  <c r="E11" i="124"/>
  <c r="T10" i="124"/>
  <c r="Q10" i="124"/>
  <c r="N10" i="124"/>
  <c r="K10" i="124"/>
  <c r="U10" i="124"/>
  <c r="E10" i="124"/>
  <c r="T9" i="124"/>
  <c r="Q9" i="124"/>
  <c r="N9" i="124"/>
  <c r="K9" i="124"/>
  <c r="U9" i="124"/>
  <c r="E9" i="124"/>
  <c r="T8" i="124"/>
  <c r="Q8" i="124"/>
  <c r="N8" i="124"/>
  <c r="K8" i="124"/>
  <c r="U8" i="124"/>
  <c r="E8" i="124"/>
  <c r="T7" i="124"/>
  <c r="T14" i="124"/>
  <c r="Q7" i="124"/>
  <c r="Q14" i="124"/>
  <c r="N7" i="124"/>
  <c r="N14" i="124"/>
  <c r="L15" i="124"/>
  <c r="K7" i="124"/>
  <c r="K14" i="124"/>
  <c r="E7" i="124"/>
  <c r="S14" i="123"/>
  <c r="R14" i="123"/>
  <c r="P14" i="123"/>
  <c r="O14" i="123"/>
  <c r="M14" i="123"/>
  <c r="L14" i="123"/>
  <c r="J14" i="123"/>
  <c r="I14" i="123"/>
  <c r="G14" i="123"/>
  <c r="F14" i="123"/>
  <c r="D14" i="123"/>
  <c r="D15" i="123"/>
  <c r="C14" i="123"/>
  <c r="C15" i="123"/>
  <c r="B14" i="123"/>
  <c r="B15" i="123"/>
  <c r="T13" i="123"/>
  <c r="Q13" i="123"/>
  <c r="N13" i="123"/>
  <c r="K13" i="123"/>
  <c r="H13" i="123"/>
  <c r="E13" i="123"/>
  <c r="T12" i="123"/>
  <c r="Q12" i="123"/>
  <c r="N12" i="123"/>
  <c r="K12" i="123"/>
  <c r="H12" i="123"/>
  <c r="E12" i="123"/>
  <c r="T11" i="123"/>
  <c r="Q11" i="123"/>
  <c r="N11" i="123"/>
  <c r="K11" i="123"/>
  <c r="H11" i="123"/>
  <c r="E11" i="123"/>
  <c r="T10" i="123"/>
  <c r="Q10" i="123"/>
  <c r="N10" i="123"/>
  <c r="K10" i="123"/>
  <c r="H10" i="123"/>
  <c r="E10" i="123"/>
  <c r="T9" i="123"/>
  <c r="Q9" i="123"/>
  <c r="N9" i="123"/>
  <c r="K9" i="123"/>
  <c r="H9" i="123"/>
  <c r="E9" i="123"/>
  <c r="T8" i="123"/>
  <c r="Q8" i="123"/>
  <c r="N8" i="123"/>
  <c r="K8" i="123"/>
  <c r="H8" i="123"/>
  <c r="E8" i="123"/>
  <c r="T7" i="123"/>
  <c r="T14" i="123"/>
  <c r="Q7" i="123"/>
  <c r="Q14" i="123"/>
  <c r="N7" i="123"/>
  <c r="N14" i="123"/>
  <c r="K7" i="123"/>
  <c r="K14" i="123"/>
  <c r="H7" i="123"/>
  <c r="E7" i="123"/>
  <c r="C14" i="122"/>
  <c r="S14" i="122"/>
  <c r="R14" i="122"/>
  <c r="P14" i="122"/>
  <c r="O14" i="122"/>
  <c r="M14" i="122"/>
  <c r="L14" i="122"/>
  <c r="J14" i="122"/>
  <c r="I14" i="122"/>
  <c r="G14" i="122"/>
  <c r="F14" i="122"/>
  <c r="H14" i="122"/>
  <c r="D14" i="122"/>
  <c r="D15" i="122"/>
  <c r="C15" i="122"/>
  <c r="B14" i="122"/>
  <c r="B15" i="122"/>
  <c r="T13" i="122"/>
  <c r="Q13" i="122"/>
  <c r="N13" i="122"/>
  <c r="K13" i="122"/>
  <c r="H13" i="122"/>
  <c r="E13" i="122"/>
  <c r="T12" i="122"/>
  <c r="Q12" i="122"/>
  <c r="N12" i="122"/>
  <c r="K12" i="122"/>
  <c r="H12" i="122"/>
  <c r="E12" i="122"/>
  <c r="T11" i="122"/>
  <c r="Q11" i="122"/>
  <c r="N11" i="122"/>
  <c r="K11" i="122"/>
  <c r="H11" i="122"/>
  <c r="E11" i="122"/>
  <c r="T10" i="122"/>
  <c r="Q10" i="122"/>
  <c r="N10" i="122"/>
  <c r="K10" i="122"/>
  <c r="H10" i="122"/>
  <c r="E10" i="122"/>
  <c r="T9" i="122"/>
  <c r="Q9" i="122"/>
  <c r="N9" i="122"/>
  <c r="K9" i="122"/>
  <c r="H9" i="122"/>
  <c r="E9" i="122"/>
  <c r="T8" i="122"/>
  <c r="Q8" i="122"/>
  <c r="N8" i="122"/>
  <c r="K8" i="122"/>
  <c r="H8" i="122"/>
  <c r="E8" i="122"/>
  <c r="T7" i="122"/>
  <c r="T14" i="122"/>
  <c r="Q7" i="122"/>
  <c r="Q14" i="122"/>
  <c r="N7" i="122"/>
  <c r="K7" i="122"/>
  <c r="K14" i="122"/>
  <c r="H7" i="122"/>
  <c r="E7" i="122"/>
  <c r="B14" i="121"/>
  <c r="B15" i="121"/>
  <c r="S14" i="121"/>
  <c r="R14" i="121"/>
  <c r="P14" i="121"/>
  <c r="O14" i="121"/>
  <c r="M14" i="121"/>
  <c r="L14" i="121"/>
  <c r="J14" i="121"/>
  <c r="I14" i="121"/>
  <c r="G14" i="121"/>
  <c r="F14" i="121"/>
  <c r="D14" i="121"/>
  <c r="D15" i="121"/>
  <c r="C14" i="121"/>
  <c r="C15" i="121"/>
  <c r="T13" i="121"/>
  <c r="Q13" i="121"/>
  <c r="N13" i="121"/>
  <c r="K13" i="121"/>
  <c r="H13" i="121"/>
  <c r="E13" i="121"/>
  <c r="T12" i="121"/>
  <c r="Q12" i="121"/>
  <c r="N12" i="121"/>
  <c r="K12" i="121"/>
  <c r="H12" i="121"/>
  <c r="E12" i="121"/>
  <c r="T11" i="121"/>
  <c r="Q11" i="121"/>
  <c r="N11" i="121"/>
  <c r="K11" i="121"/>
  <c r="H11" i="121"/>
  <c r="E11" i="121"/>
  <c r="T10" i="121"/>
  <c r="Q10" i="121"/>
  <c r="N10" i="121"/>
  <c r="K10" i="121"/>
  <c r="H10" i="121"/>
  <c r="E10" i="121"/>
  <c r="T9" i="121"/>
  <c r="Q9" i="121"/>
  <c r="N9" i="121"/>
  <c r="K9" i="121"/>
  <c r="H9" i="121"/>
  <c r="E9" i="121"/>
  <c r="T8" i="121"/>
  <c r="Q8" i="121"/>
  <c r="N8" i="121"/>
  <c r="K8" i="121"/>
  <c r="H8" i="121"/>
  <c r="E8" i="121"/>
  <c r="T7" i="121"/>
  <c r="T14" i="121"/>
  <c r="Q7" i="121"/>
  <c r="Q14" i="121"/>
  <c r="N7" i="121"/>
  <c r="N14" i="121"/>
  <c r="L15" i="121"/>
  <c r="K7" i="121"/>
  <c r="K14" i="121"/>
  <c r="H7" i="121"/>
  <c r="E7" i="121"/>
  <c r="E7" i="120"/>
  <c r="C14" i="120"/>
  <c r="C15" i="120"/>
  <c r="S14" i="120"/>
  <c r="R14" i="120"/>
  <c r="P14" i="120"/>
  <c r="O14" i="120"/>
  <c r="M14" i="120"/>
  <c r="L14" i="120"/>
  <c r="J14" i="120"/>
  <c r="I14" i="120"/>
  <c r="G14" i="120"/>
  <c r="F14" i="120"/>
  <c r="H14" i="120"/>
  <c r="F15" i="120"/>
  <c r="D14" i="120"/>
  <c r="E14" i="120"/>
  <c r="B14" i="120"/>
  <c r="B15" i="120"/>
  <c r="T13" i="120"/>
  <c r="Q13" i="120"/>
  <c r="N13" i="120"/>
  <c r="K13" i="120"/>
  <c r="U13" i="120"/>
  <c r="H13" i="120"/>
  <c r="E13" i="120"/>
  <c r="T12" i="120"/>
  <c r="Q12" i="120"/>
  <c r="N12" i="120"/>
  <c r="K12" i="120"/>
  <c r="H12" i="120"/>
  <c r="E12" i="120"/>
  <c r="T11" i="120"/>
  <c r="Q11" i="120"/>
  <c r="N11" i="120"/>
  <c r="K11" i="120"/>
  <c r="H11" i="120"/>
  <c r="U11" i="120"/>
  <c r="E11" i="120"/>
  <c r="T10" i="120"/>
  <c r="Q10" i="120"/>
  <c r="N10" i="120"/>
  <c r="K10" i="120"/>
  <c r="H10" i="120"/>
  <c r="E10" i="120"/>
  <c r="T9" i="120"/>
  <c r="Q9" i="120"/>
  <c r="N9" i="120"/>
  <c r="K9" i="120"/>
  <c r="U9" i="120"/>
  <c r="H9" i="120"/>
  <c r="E9" i="120"/>
  <c r="T8" i="120"/>
  <c r="Q8" i="120"/>
  <c r="N8" i="120"/>
  <c r="K8" i="120"/>
  <c r="H8" i="120"/>
  <c r="E8" i="120"/>
  <c r="T7" i="120"/>
  <c r="T14" i="120"/>
  <c r="Q7" i="120"/>
  <c r="Q14" i="120"/>
  <c r="N7" i="120"/>
  <c r="N14" i="120"/>
  <c r="K7" i="120"/>
  <c r="K14" i="120"/>
  <c r="H7" i="120"/>
  <c r="S14" i="119"/>
  <c r="R14" i="119"/>
  <c r="P14" i="119"/>
  <c r="O14" i="119"/>
  <c r="M14" i="119"/>
  <c r="L14" i="119"/>
  <c r="J14" i="119"/>
  <c r="I14" i="119"/>
  <c r="G14" i="119"/>
  <c r="F14" i="119"/>
  <c r="H14" i="119"/>
  <c r="D14" i="119"/>
  <c r="D15" i="119"/>
  <c r="C14" i="119"/>
  <c r="C15" i="119"/>
  <c r="E15" i="119"/>
  <c r="B14" i="119"/>
  <c r="B15" i="119"/>
  <c r="T13" i="119"/>
  <c r="Q13" i="119"/>
  <c r="N13" i="119"/>
  <c r="K13" i="119"/>
  <c r="H13" i="119"/>
  <c r="E13" i="119"/>
  <c r="T12" i="119"/>
  <c r="Q12" i="119"/>
  <c r="N12" i="119"/>
  <c r="K12" i="119"/>
  <c r="H12" i="119"/>
  <c r="E12" i="119"/>
  <c r="T11" i="119"/>
  <c r="Q11" i="119"/>
  <c r="N11" i="119"/>
  <c r="K11" i="119"/>
  <c r="H11" i="119"/>
  <c r="E11" i="119"/>
  <c r="T10" i="119"/>
  <c r="Q10" i="119"/>
  <c r="N10" i="119"/>
  <c r="K10" i="119"/>
  <c r="H10" i="119"/>
  <c r="E10" i="119"/>
  <c r="T9" i="119"/>
  <c r="Q9" i="119"/>
  <c r="N9" i="119"/>
  <c r="K9" i="119"/>
  <c r="H9" i="119"/>
  <c r="E9" i="119"/>
  <c r="T8" i="119"/>
  <c r="Q8" i="119"/>
  <c r="N8" i="119"/>
  <c r="K8" i="119"/>
  <c r="H8" i="119"/>
  <c r="E8" i="119"/>
  <c r="T7" i="119"/>
  <c r="T14" i="119"/>
  <c r="Q7" i="119"/>
  <c r="Q14" i="119"/>
  <c r="N7" i="119"/>
  <c r="N14" i="119"/>
  <c r="L15" i="119"/>
  <c r="K7" i="119"/>
  <c r="K14" i="119"/>
  <c r="F15" i="119"/>
  <c r="H7" i="119"/>
  <c r="E7" i="119"/>
  <c r="B14" i="118"/>
  <c r="B15" i="118"/>
  <c r="H10" i="118"/>
  <c r="H7" i="118"/>
  <c r="S14" i="118"/>
  <c r="R14" i="118"/>
  <c r="P14" i="118"/>
  <c r="O14" i="118"/>
  <c r="M14" i="118"/>
  <c r="L14" i="118"/>
  <c r="J14" i="118"/>
  <c r="I14" i="118"/>
  <c r="G14" i="118"/>
  <c r="F14" i="118"/>
  <c r="D14" i="118"/>
  <c r="D15" i="118"/>
  <c r="C14" i="118"/>
  <c r="C15" i="118"/>
  <c r="T13" i="118"/>
  <c r="Q13" i="118"/>
  <c r="N13" i="118"/>
  <c r="K13" i="118"/>
  <c r="H13" i="118"/>
  <c r="E13" i="118"/>
  <c r="T12" i="118"/>
  <c r="Q12" i="118"/>
  <c r="N12" i="118"/>
  <c r="K12" i="118"/>
  <c r="H12" i="118"/>
  <c r="U12" i="118"/>
  <c r="E12" i="118"/>
  <c r="T11" i="118"/>
  <c r="Q11" i="118"/>
  <c r="N11" i="118"/>
  <c r="K11" i="118"/>
  <c r="H11" i="118"/>
  <c r="E11" i="118"/>
  <c r="T10" i="118"/>
  <c r="Q10" i="118"/>
  <c r="N10" i="118"/>
  <c r="K10" i="118"/>
  <c r="U10" i="118"/>
  <c r="E10" i="118"/>
  <c r="T9" i="118"/>
  <c r="Q9" i="118"/>
  <c r="N9" i="118"/>
  <c r="K9" i="118"/>
  <c r="H9" i="118"/>
  <c r="U9" i="118"/>
  <c r="E9" i="118"/>
  <c r="T8" i="118"/>
  <c r="Q8" i="118"/>
  <c r="N8" i="118"/>
  <c r="K8" i="118"/>
  <c r="H8" i="118"/>
  <c r="U8" i="118"/>
  <c r="E8" i="118"/>
  <c r="T7" i="118"/>
  <c r="T14" i="118"/>
  <c r="Q7" i="118"/>
  <c r="Q14" i="118"/>
  <c r="N7" i="118"/>
  <c r="N14" i="118"/>
  <c r="L15" i="118"/>
  <c r="K7" i="118"/>
  <c r="U7" i="118"/>
  <c r="U14" i="118"/>
  <c r="K14" i="118"/>
  <c r="E7" i="118"/>
  <c r="U14" i="117"/>
  <c r="T13" i="117"/>
  <c r="T12" i="117"/>
  <c r="T11" i="117"/>
  <c r="T10" i="117"/>
  <c r="T9" i="117"/>
  <c r="T8" i="117"/>
  <c r="T7" i="117"/>
  <c r="T14" i="117"/>
  <c r="S14" i="117"/>
  <c r="R14" i="117"/>
  <c r="Q13" i="117"/>
  <c r="Q12" i="117"/>
  <c r="Q11" i="117"/>
  <c r="Q10" i="117"/>
  <c r="Q9" i="117"/>
  <c r="Q8" i="117"/>
  <c r="Q7" i="117"/>
  <c r="Q14" i="117"/>
  <c r="P14" i="117"/>
  <c r="O14" i="117"/>
  <c r="N13" i="117"/>
  <c r="N12" i="117"/>
  <c r="N11" i="117"/>
  <c r="N10" i="117"/>
  <c r="N9" i="117"/>
  <c r="N8" i="117"/>
  <c r="N7" i="117"/>
  <c r="N14" i="117"/>
  <c r="L15" i="117"/>
  <c r="M14" i="117"/>
  <c r="L14" i="117"/>
  <c r="I14" i="117"/>
  <c r="J14" i="117"/>
  <c r="K7" i="117"/>
  <c r="K14" i="117"/>
  <c r="K8" i="117"/>
  <c r="K9" i="117"/>
  <c r="K10" i="117"/>
  <c r="K11" i="117"/>
  <c r="K12" i="117"/>
  <c r="K13" i="117"/>
  <c r="H13" i="117"/>
  <c r="H12" i="117"/>
  <c r="H11" i="117"/>
  <c r="H10" i="117"/>
  <c r="H9" i="117"/>
  <c r="H8" i="117"/>
  <c r="H7" i="117"/>
  <c r="G14" i="117"/>
  <c r="F14" i="117"/>
  <c r="H14" i="117"/>
  <c r="E16" i="117"/>
  <c r="E13" i="117"/>
  <c r="E12" i="117"/>
  <c r="E11" i="117"/>
  <c r="E10" i="117"/>
  <c r="E9" i="117"/>
  <c r="E8" i="117"/>
  <c r="E7" i="117"/>
  <c r="D14" i="117"/>
  <c r="D15" i="117"/>
  <c r="E15" i="117"/>
  <c r="C14" i="117"/>
  <c r="E14" i="117"/>
  <c r="B15" i="117"/>
  <c r="B14" i="117"/>
  <c r="N13" i="116"/>
  <c r="M14" i="116"/>
  <c r="L14" i="116"/>
  <c r="U14" i="116"/>
  <c r="T13" i="116"/>
  <c r="T12" i="116"/>
  <c r="T11" i="116"/>
  <c r="T10" i="116"/>
  <c r="T9" i="116"/>
  <c r="T8" i="116"/>
  <c r="T7" i="116"/>
  <c r="T14" i="116"/>
  <c r="S14" i="116"/>
  <c r="R14" i="116"/>
  <c r="Q13" i="116"/>
  <c r="Q12" i="116"/>
  <c r="Q11" i="116"/>
  <c r="Q10" i="116"/>
  <c r="Q9" i="116"/>
  <c r="Q8" i="116"/>
  <c r="Q14" i="116"/>
  <c r="Q7" i="116"/>
  <c r="P14" i="116"/>
  <c r="O14" i="116"/>
  <c r="N12" i="116"/>
  <c r="N11" i="116"/>
  <c r="N10" i="116"/>
  <c r="N9" i="116"/>
  <c r="N8" i="116"/>
  <c r="N7" i="116"/>
  <c r="N14" i="116"/>
  <c r="J14" i="116"/>
  <c r="I14" i="116"/>
  <c r="K13" i="116"/>
  <c r="K12" i="116"/>
  <c r="K11" i="116"/>
  <c r="K10" i="116"/>
  <c r="K9" i="116"/>
  <c r="K8" i="116"/>
  <c r="K7" i="116"/>
  <c r="K14" i="116"/>
  <c r="G14" i="116"/>
  <c r="F14" i="116"/>
  <c r="H14" i="116"/>
  <c r="F15" i="116"/>
  <c r="H13" i="116"/>
  <c r="H12" i="116"/>
  <c r="H11" i="116"/>
  <c r="H10" i="116"/>
  <c r="H9" i="116"/>
  <c r="H8" i="116"/>
  <c r="H7" i="116"/>
  <c r="E16" i="116"/>
  <c r="E13" i="116"/>
  <c r="E12" i="116"/>
  <c r="E11" i="116"/>
  <c r="E10" i="116"/>
  <c r="E9" i="116"/>
  <c r="E8" i="116"/>
  <c r="E7" i="116"/>
  <c r="D15" i="116"/>
  <c r="C14" i="116"/>
  <c r="E14" i="116"/>
  <c r="D14" i="116"/>
  <c r="B15" i="116"/>
  <c r="B14" i="116"/>
  <c r="U14" i="115"/>
  <c r="T13" i="115"/>
  <c r="T12" i="115"/>
  <c r="S14" i="115"/>
  <c r="T11" i="115"/>
  <c r="T10" i="115"/>
  <c r="T9" i="115"/>
  <c r="T8" i="115"/>
  <c r="T7" i="115"/>
  <c r="T14" i="115"/>
  <c r="R14" i="115"/>
  <c r="Q13" i="115"/>
  <c r="Q12" i="115"/>
  <c r="Q11" i="115"/>
  <c r="Q10" i="115"/>
  <c r="Q9" i="115"/>
  <c r="Q8" i="115"/>
  <c r="Q7" i="115"/>
  <c r="Q14" i="115"/>
  <c r="P14" i="115"/>
  <c r="O14" i="115"/>
  <c r="N13" i="115"/>
  <c r="N12" i="115"/>
  <c r="N11" i="115"/>
  <c r="N10" i="115"/>
  <c r="N9" i="115"/>
  <c r="N8" i="115"/>
  <c r="N7" i="115"/>
  <c r="N14" i="115"/>
  <c r="L15" i="115"/>
  <c r="M14" i="115"/>
  <c r="L14" i="115"/>
  <c r="J14" i="115"/>
  <c r="I14" i="115"/>
  <c r="K13" i="115"/>
  <c r="K12" i="115"/>
  <c r="K11" i="115"/>
  <c r="K10" i="115"/>
  <c r="K9" i="115"/>
  <c r="K8" i="115"/>
  <c r="K7" i="115"/>
  <c r="K14" i="115"/>
  <c r="G14" i="115"/>
  <c r="F14" i="115"/>
  <c r="H14" i="115"/>
  <c r="F15" i="115"/>
  <c r="H13" i="115"/>
  <c r="H12" i="115"/>
  <c r="H11" i="115"/>
  <c r="H10" i="115"/>
  <c r="H9" i="115"/>
  <c r="H8" i="115"/>
  <c r="H7" i="115"/>
  <c r="E16" i="115"/>
  <c r="E13" i="115"/>
  <c r="E12" i="115"/>
  <c r="E11" i="115"/>
  <c r="E10" i="115"/>
  <c r="E9" i="115"/>
  <c r="E8" i="115"/>
  <c r="E7" i="115"/>
  <c r="D14" i="115"/>
  <c r="D15" i="115"/>
  <c r="C14" i="115"/>
  <c r="E14" i="115"/>
  <c r="B14" i="115"/>
  <c r="B15" i="115"/>
  <c r="U14" i="114"/>
  <c r="S14" i="114"/>
  <c r="T13" i="114"/>
  <c r="T12" i="114"/>
  <c r="T11" i="114"/>
  <c r="T10" i="114"/>
  <c r="T9" i="114"/>
  <c r="T8" i="114"/>
  <c r="T7" i="114"/>
  <c r="T14" i="114"/>
  <c r="R14" i="114"/>
  <c r="Q13" i="114"/>
  <c r="Q12" i="114"/>
  <c r="Q11" i="114"/>
  <c r="Q10" i="114"/>
  <c r="Q9" i="114"/>
  <c r="Q8" i="114"/>
  <c r="Q7" i="114"/>
  <c r="Q14" i="114"/>
  <c r="M14" i="114"/>
  <c r="L14" i="114"/>
  <c r="N13" i="114"/>
  <c r="N12" i="114"/>
  <c r="N11" i="114"/>
  <c r="N10" i="114"/>
  <c r="N9" i="114"/>
  <c r="N8" i="114"/>
  <c r="N7" i="114"/>
  <c r="N14" i="114"/>
  <c r="L15" i="114"/>
  <c r="J14" i="114"/>
  <c r="I14" i="114"/>
  <c r="K13" i="114"/>
  <c r="K12" i="114"/>
  <c r="K11" i="114"/>
  <c r="K10" i="114"/>
  <c r="K9" i="114"/>
  <c r="K8" i="114"/>
  <c r="K7" i="114"/>
  <c r="K14" i="114"/>
  <c r="G14" i="114"/>
  <c r="F14" i="114"/>
  <c r="H14" i="114"/>
  <c r="F15" i="114"/>
  <c r="H13" i="114"/>
  <c r="H12" i="114"/>
  <c r="H11" i="114"/>
  <c r="H10" i="114"/>
  <c r="H9" i="114"/>
  <c r="H8" i="114"/>
  <c r="H7" i="114"/>
  <c r="E13" i="114"/>
  <c r="E12" i="114"/>
  <c r="E11" i="114"/>
  <c r="E10" i="114"/>
  <c r="E9" i="114"/>
  <c r="E8" i="114"/>
  <c r="E7" i="114"/>
  <c r="D14" i="114"/>
  <c r="D15" i="114"/>
  <c r="E16" i="114"/>
  <c r="C14" i="114"/>
  <c r="C15" i="114"/>
  <c r="E15" i="114"/>
  <c r="B14" i="114"/>
  <c r="B15" i="114"/>
  <c r="P14" i="114"/>
  <c r="O14" i="114"/>
  <c r="C15" i="115"/>
  <c r="E15" i="115"/>
  <c r="L15" i="116"/>
  <c r="C15" i="116"/>
  <c r="E15" i="116"/>
  <c r="C15" i="117"/>
  <c r="U13" i="118"/>
  <c r="U11" i="118"/>
  <c r="H14" i="118"/>
  <c r="F15" i="118"/>
  <c r="E14" i="118"/>
  <c r="E14" i="119"/>
  <c r="U8" i="119"/>
  <c r="U10" i="119"/>
  <c r="U12" i="119"/>
  <c r="U13" i="119"/>
  <c r="U9" i="119"/>
  <c r="U11" i="119"/>
  <c r="U7" i="119"/>
  <c r="U14" i="119"/>
  <c r="E14" i="114"/>
  <c r="U8" i="120"/>
  <c r="U10" i="120"/>
  <c r="U12" i="120"/>
  <c r="L15" i="120"/>
  <c r="U7" i="120"/>
  <c r="U14" i="120"/>
  <c r="D15" i="120"/>
  <c r="E15" i="120"/>
  <c r="U8" i="121"/>
  <c r="U10" i="121"/>
  <c r="U12" i="121"/>
  <c r="U9" i="121"/>
  <c r="U11" i="121"/>
  <c r="U13" i="121"/>
  <c r="H14" i="121"/>
  <c r="F15" i="121"/>
  <c r="U7" i="121"/>
  <c r="U14" i="121"/>
  <c r="E14" i="121"/>
  <c r="N14" i="122"/>
  <c r="L15" i="122"/>
  <c r="U7" i="122"/>
  <c r="U8" i="122"/>
  <c r="U9" i="122"/>
  <c r="U10" i="122"/>
  <c r="U11" i="122"/>
  <c r="U12" i="122"/>
  <c r="U13" i="122"/>
  <c r="F15" i="117"/>
  <c r="E15" i="118"/>
  <c r="E15" i="121"/>
  <c r="E15" i="122"/>
  <c r="F15" i="122"/>
  <c r="E14" i="122"/>
  <c r="U14" i="122"/>
  <c r="U7" i="123"/>
  <c r="U8" i="123"/>
  <c r="U9" i="123"/>
  <c r="U10" i="123"/>
  <c r="U11" i="123"/>
  <c r="U12" i="123"/>
  <c r="U13" i="123"/>
  <c r="H14" i="123"/>
  <c r="F15" i="123"/>
  <c r="L15" i="123"/>
  <c r="E15" i="123"/>
  <c r="E14" i="123"/>
  <c r="U14" i="123"/>
  <c r="U7" i="124"/>
  <c r="U14" i="124"/>
  <c r="E14" i="124"/>
  <c r="C15" i="124"/>
  <c r="E15" i="124"/>
  <c r="U14" i="125" l="1"/>
</calcChain>
</file>

<file path=xl/sharedStrings.xml><?xml version="1.0" encoding="utf-8"?>
<sst xmlns="http://schemas.openxmlformats.org/spreadsheetml/2006/main" count="678" uniqueCount="73">
  <si>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</si>
  <si>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</si>
  <si>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</si>
  <si>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</si>
  <si>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</si>
  <si>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</si>
  <si>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</si>
  <si>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</si>
  <si>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</si>
  <si>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</si>
  <si>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</si>
  <si>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</si>
  <si>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</si>
  <si>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</si>
  <si>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</si>
  <si>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</si>
  <si>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</si>
  <si>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</si>
  <si>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</si>
  <si>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</si>
  <si>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</si>
  <si>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</si>
  <si>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</si>
  <si>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</si>
  <si>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</si>
  <si>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</si>
  <si>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</si>
  <si>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※　自然動態、社会動態及び転居は、前１月分の状況です。</t>
    <rPh sb="2" eb="4">
      <t>シゼン</t>
    </rPh>
    <rPh sb="4" eb="6">
      <t>ドウタイ</t>
    </rPh>
    <rPh sb="7" eb="9">
      <t>シャカイ</t>
    </rPh>
    <rPh sb="9" eb="11">
      <t>ドウタイ</t>
    </rPh>
    <rPh sb="11" eb="12">
      <t>オヨ</t>
    </rPh>
    <rPh sb="13" eb="15">
      <t>テンキョ</t>
    </rPh>
    <rPh sb="17" eb="18">
      <t>ゼン</t>
    </rPh>
    <rPh sb="19" eb="21">
      <t>ガツブン</t>
    </rPh>
    <rPh sb="22" eb="24">
      <t>ジョウキョウ</t>
    </rPh>
    <phoneticPr fontId="2"/>
  </si>
  <si>
    <t>(平成25年12月 1日現在）</t>
    <phoneticPr fontId="2"/>
  </si>
  <si>
    <t>(平成26年 5月 1日現在）</t>
    <phoneticPr fontId="2"/>
  </si>
  <si>
    <t>(平成26年 4月 1日現在）</t>
    <phoneticPr fontId="2"/>
  </si>
  <si>
    <t>(平成26年 3月 1日現在）</t>
    <phoneticPr fontId="2"/>
  </si>
  <si>
    <t>(平成26年 2月 1日現在）</t>
    <phoneticPr fontId="2"/>
  </si>
  <si>
    <t>(平成26年 1月 1日現在）</t>
    <phoneticPr fontId="2"/>
  </si>
  <si>
    <t>(平成26年 6月 1日現在）</t>
    <phoneticPr fontId="2"/>
  </si>
  <si>
    <t>(平成26年 7月 1日現在）</t>
    <phoneticPr fontId="2"/>
  </si>
  <si>
    <t>(平成26年 8月 1日現在）</t>
    <phoneticPr fontId="2"/>
  </si>
  <si>
    <t>(平成26年 9月 1日現在）</t>
    <phoneticPr fontId="2"/>
  </si>
  <si>
    <t>(平成26年10月 1日現在）</t>
    <phoneticPr fontId="2"/>
  </si>
  <si>
    <t>(平成26年11月 1日現在）</t>
    <phoneticPr fontId="2"/>
  </si>
  <si>
    <t>(平成26年12月 1日現在）</t>
    <phoneticPr fontId="2"/>
  </si>
  <si>
    <t>(平成27年 1月 1日現在）</t>
    <phoneticPr fontId="2"/>
  </si>
  <si>
    <t>（単位　人）</t>
    <rPh sb="1" eb="3">
      <t>タンイ</t>
    </rPh>
    <rPh sb="4" eb="5">
      <t>ニン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</si>
  <si>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</si>
  <si>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</si>
  <si>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</si>
  <si>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</si>
  <si>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</si>
  <si>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</si>
  <si>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</si>
  <si>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</si>
  <si>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</si>
  <si>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</si>
  <si>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</si>
  <si>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</si>
  <si>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</si>
  <si>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>1</t>
    </r>
    <r>
      <rPr>
        <sz val="11"/>
        <rFont val="ＭＳ 明朝"/>
        <family val="1"/>
        <charset val="128"/>
      </rPr>
      <t>月</t>
    </r>
    <rPh sb="1" eb="2">
      <t>ガツ</t>
    </rPh>
    <phoneticPr fontId="2"/>
  </si>
  <si>
    <r>
      <t>2</t>
    </r>
    <r>
      <rPr>
        <sz val="11"/>
        <rFont val="ＭＳ 明朝"/>
        <family val="1"/>
        <charset val="128"/>
      </rPr>
      <t>月</t>
    </r>
  </si>
  <si>
    <r>
      <t>3</t>
    </r>
    <r>
      <rPr>
        <sz val="11"/>
        <rFont val="ＭＳ 明朝"/>
        <family val="1"/>
        <charset val="128"/>
      </rPr>
      <t>月</t>
    </r>
  </si>
  <si>
    <r>
      <t>4</t>
    </r>
    <r>
      <rPr>
        <sz val="11"/>
        <rFont val="ＭＳ 明朝"/>
        <family val="1"/>
        <charset val="128"/>
      </rPr>
      <t>月</t>
    </r>
  </si>
  <si>
    <r>
      <t>5</t>
    </r>
    <r>
      <rPr>
        <sz val="11"/>
        <rFont val="ＭＳ 明朝"/>
        <family val="1"/>
        <charset val="128"/>
      </rPr>
      <t>月</t>
    </r>
  </si>
  <si>
    <r>
      <t>6</t>
    </r>
    <r>
      <rPr>
        <sz val="11"/>
        <rFont val="ＭＳ 明朝"/>
        <family val="1"/>
        <charset val="128"/>
      </rPr>
      <t>月</t>
    </r>
  </si>
  <si>
    <r>
      <t>7</t>
    </r>
    <r>
      <rPr>
        <sz val="11"/>
        <rFont val="ＭＳ 明朝"/>
        <family val="1"/>
        <charset val="128"/>
      </rPr>
      <t>月</t>
    </r>
  </si>
  <si>
    <r>
      <t>8</t>
    </r>
    <r>
      <rPr>
        <sz val="11"/>
        <rFont val="ＭＳ 明朝"/>
        <family val="1"/>
        <charset val="128"/>
      </rPr>
      <t>月</t>
    </r>
  </si>
  <si>
    <r>
      <t>9</t>
    </r>
    <r>
      <rPr>
        <sz val="11"/>
        <rFont val="ＭＳ 明朝"/>
        <family val="1"/>
        <charset val="128"/>
      </rPr>
      <t>月</t>
    </r>
  </si>
  <si>
    <r>
      <t>10</t>
    </r>
    <r>
      <rPr>
        <sz val="11"/>
        <rFont val="ＭＳ 明朝"/>
        <family val="1"/>
        <charset val="128"/>
      </rPr>
      <t>月</t>
    </r>
  </si>
  <si>
    <r>
      <t>11</t>
    </r>
    <r>
      <rPr>
        <sz val="11"/>
        <rFont val="ＭＳ 明朝"/>
        <family val="1"/>
        <charset val="128"/>
      </rPr>
      <t>月</t>
    </r>
  </si>
  <si>
    <r>
      <t>12</t>
    </r>
    <r>
      <rPr>
        <sz val="11"/>
        <rFont val="ＭＳ 明朝"/>
        <family val="1"/>
        <charset val="128"/>
      </rPr>
      <t>月</t>
    </r>
  </si>
  <si>
    <t>総計</t>
    <rPh sb="0" eb="2">
      <t>ソウケイ</t>
    </rPh>
    <phoneticPr fontId="2"/>
  </si>
  <si>
    <r>
      <t>平成２６年　人口動態（管内別</t>
    </r>
    <r>
      <rPr>
        <sz val="20"/>
        <rFont val="Arial Narrow"/>
        <family val="2"/>
      </rPr>
      <t>)</t>
    </r>
    <rPh sb="0" eb="2">
      <t>ヘイセイ</t>
    </rPh>
    <phoneticPr fontId="2"/>
  </si>
  <si>
    <t>平　成　２　６　年　　　人　口　動　態</t>
    <phoneticPr fontId="2"/>
  </si>
  <si>
    <r>
      <t>※　統計表中「月」の項目は、茨城県常住人口推計が毎月末日現在を基準とするため「</t>
    </r>
    <r>
      <rPr>
        <sz val="10"/>
        <rFont val="Arial Narrow"/>
        <family val="2"/>
      </rPr>
      <t>H26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2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日～</t>
    </r>
    <r>
      <rPr>
        <sz val="10"/>
        <rFont val="Arial Narrow"/>
        <family val="2"/>
      </rPr>
      <t>H27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日現在」で集計した数値を各月の異動分として掲載した。</t>
    </r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2" eb="43">
      <t>ネン</t>
    </rPh>
    <rPh sb="44" eb="45">
      <t>ガツ</t>
    </rPh>
    <rPh sb="46" eb="47">
      <t>ニチ</t>
    </rPh>
    <rPh sb="51" eb="52">
      <t>ネン</t>
    </rPh>
    <rPh sb="53" eb="54">
      <t>ガツ</t>
    </rPh>
    <rPh sb="55" eb="56">
      <t>ニチ</t>
    </rPh>
    <rPh sb="56" eb="58">
      <t>ゲンザイ</t>
    </rPh>
    <rPh sb="60" eb="62">
      <t>シュウケイ</t>
    </rPh>
    <rPh sb="64" eb="66">
      <t>スウチ</t>
    </rPh>
    <rPh sb="67" eb="69">
      <t>カクツキ</t>
    </rPh>
    <rPh sb="70" eb="72">
      <t>イドウ</t>
    </rPh>
    <rPh sb="72" eb="73">
      <t>ブン</t>
    </rPh>
    <rPh sb="76" eb="78">
      <t>ケイサイ</t>
    </rPh>
    <phoneticPr fontId="2"/>
  </si>
  <si>
    <t>日立市の世帯数と常住人口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</si>
</sst>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\(#,##0\);\(&quot;△ &quot;#,##0\)"/>
    <numFmt numFmtId="179" formatCode="#,##0;&quot;△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Arial Narrow"/>
      <family val="2"/>
    </font>
    <font>
      <sz val="10"/>
      <name val="Arial Narrow"/>
      <family val="2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3" applyFont="1" applyBorder="1">
      <alignment vertical="center"/>
    </xf>
    <xf numFmtId="177" fontId="4" fillId="0" borderId="1" xfId="3" applyNumberFormat="1" applyFont="1" applyBorder="1">
      <alignment vertical="center"/>
    </xf>
    <xf numFmtId="176" fontId="4" fillId="0" borderId="1" xfId="2" applyNumberFormat="1" applyFont="1" applyBorder="1" applyAlignment="1">
      <alignment vertical="center"/>
    </xf>
    <xf numFmtId="178" fontId="4" fillId="0" borderId="1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176" fontId="4" fillId="0" borderId="2" xfId="2" applyNumberFormat="1" applyFont="1" applyFill="1" applyBorder="1" applyAlignment="1">
      <alignment vertical="center"/>
    </xf>
    <xf numFmtId="0" fontId="4" fillId="0" borderId="2" xfId="3" applyFont="1" applyBorder="1">
      <alignment vertical="center"/>
    </xf>
    <xf numFmtId="177" fontId="4" fillId="0" borderId="2" xfId="3" applyNumberFormat="1" applyFont="1" applyBorder="1">
      <alignment vertical="center"/>
    </xf>
    <xf numFmtId="176" fontId="4" fillId="0" borderId="2" xfId="2" applyNumberFormat="1" applyFont="1" applyBorder="1" applyAlignment="1">
      <alignment vertical="center"/>
    </xf>
    <xf numFmtId="176" fontId="4" fillId="0" borderId="3" xfId="2" applyNumberFormat="1" applyFont="1" applyBorder="1" applyAlignment="1">
      <alignment horizontal="center" vertical="center"/>
    </xf>
    <xf numFmtId="176" fontId="6" fillId="0" borderId="0" xfId="2" applyNumberFormat="1" applyFont="1" applyAlignme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5" fillId="2" borderId="7" xfId="2" applyNumberFormat="1" applyFont="1" applyFill="1" applyBorder="1" applyAlignment="1">
      <alignment horizontal="center" vertical="center"/>
    </xf>
    <xf numFmtId="176" fontId="5" fillId="2" borderId="8" xfId="2" applyNumberFormat="1" applyFont="1" applyFill="1" applyBorder="1" applyAlignment="1">
      <alignment vertical="center"/>
    </xf>
    <xf numFmtId="176" fontId="5" fillId="2" borderId="9" xfId="2" applyNumberFormat="1" applyFont="1" applyFill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176" fontId="5" fillId="2" borderId="8" xfId="2" applyNumberFormat="1" applyFont="1" applyFill="1" applyBorder="1" applyAlignment="1">
      <alignment horizontal="center" vertical="center"/>
    </xf>
    <xf numFmtId="176" fontId="0" fillId="0" borderId="1" xfId="2" applyNumberFormat="1" applyFont="1" applyFill="1" applyBorder="1" applyAlignment="1">
      <alignment horizontal="center" vertical="center"/>
    </xf>
    <xf numFmtId="176" fontId="0" fillId="0" borderId="1" xfId="2" applyNumberFormat="1" applyFont="1" applyFill="1" applyBorder="1" applyAlignment="1">
      <alignment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10" fillId="0" borderId="0" xfId="2" applyNumberFormat="1" applyFont="1" applyAlignment="1">
      <alignment horizontal="center" vertical="center"/>
    </xf>
    <xf numFmtId="176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left" vertical="center"/>
    </xf>
    <xf numFmtId="176" fontId="11" fillId="0" borderId="0" xfId="2" applyNumberFormat="1" applyFont="1" applyAlignment="1">
      <alignment horizontal="right" vertical="center"/>
    </xf>
    <xf numFmtId="176" fontId="11" fillId="0" borderId="22" xfId="2" applyNumberFormat="1" applyFont="1" applyBorder="1" applyAlignment="1">
      <alignment horizontal="center" vertical="center"/>
    </xf>
    <xf numFmtId="176" fontId="11" fillId="0" borderId="1" xfId="2" applyNumberFormat="1" applyFont="1" applyBorder="1" applyAlignment="1">
      <alignment horizontal="center" vertical="center"/>
    </xf>
    <xf numFmtId="176" fontId="11" fillId="0" borderId="17" xfId="2" applyNumberFormat="1" applyFont="1" applyBorder="1" applyAlignment="1">
      <alignment horizontal="center" vertical="center"/>
    </xf>
    <xf numFmtId="176" fontId="11" fillId="0" borderId="18" xfId="2" applyNumberFormat="1" applyFont="1" applyBorder="1" applyAlignment="1">
      <alignment horizontal="center" vertical="center"/>
    </xf>
    <xf numFmtId="176" fontId="11" fillId="0" borderId="27" xfId="2" applyNumberFormat="1" applyFont="1" applyBorder="1" applyAlignment="1">
      <alignment horizontal="center" vertical="center"/>
    </xf>
    <xf numFmtId="179" fontId="10" fillId="0" borderId="22" xfId="4" applyNumberFormat="1" applyFont="1" applyBorder="1">
      <alignment vertical="center"/>
    </xf>
    <xf numFmtId="179" fontId="10" fillId="0" borderId="1" xfId="4" applyNumberFormat="1" applyFont="1" applyBorder="1">
      <alignment vertical="center"/>
    </xf>
    <xf numFmtId="179" fontId="10" fillId="0" borderId="27" xfId="4" applyNumberFormat="1" applyFont="1" applyBorder="1">
      <alignment vertical="center"/>
    </xf>
    <xf numFmtId="179" fontId="10" fillId="0" borderId="17" xfId="4" applyNumberFormat="1" applyFont="1" applyBorder="1">
      <alignment vertical="center"/>
    </xf>
    <xf numFmtId="179" fontId="10" fillId="0" borderId="18" xfId="4" applyNumberFormat="1" applyFont="1" applyBorder="1">
      <alignment vertical="center"/>
    </xf>
    <xf numFmtId="179" fontId="10" fillId="0" borderId="28" xfId="2" applyNumberFormat="1" applyFont="1" applyFill="1" applyBorder="1" applyAlignment="1">
      <alignment vertical="center"/>
    </xf>
    <xf numFmtId="179" fontId="10" fillId="0" borderId="1" xfId="2" applyNumberFormat="1" applyFont="1" applyFill="1" applyBorder="1" applyAlignment="1">
      <alignment vertical="center"/>
    </xf>
    <xf numFmtId="179" fontId="10" fillId="0" borderId="27" xfId="2" applyNumberFormat="1" applyFont="1" applyFill="1" applyBorder="1" applyAlignment="1">
      <alignment vertical="center"/>
    </xf>
    <xf numFmtId="176" fontId="11" fillId="0" borderId="2" xfId="2" applyNumberFormat="1" applyFont="1" applyBorder="1" applyAlignment="1">
      <alignment horizontal="center" vertical="center"/>
    </xf>
    <xf numFmtId="179" fontId="10" fillId="0" borderId="29" xfId="4" applyNumberFormat="1" applyFont="1" applyBorder="1">
      <alignment vertical="center"/>
    </xf>
    <xf numFmtId="179" fontId="10" fillId="0" borderId="30" xfId="4" applyNumberFormat="1" applyFont="1" applyBorder="1">
      <alignment vertical="center"/>
    </xf>
    <xf numFmtId="179" fontId="10" fillId="0" borderId="31" xfId="2" applyNumberFormat="1" applyFont="1" applyFill="1" applyBorder="1" applyAlignment="1">
      <alignment vertical="center"/>
    </xf>
    <xf numFmtId="179" fontId="10" fillId="0" borderId="2" xfId="2" applyNumberFormat="1" applyFont="1" applyFill="1" applyBorder="1" applyAlignment="1">
      <alignment vertical="center"/>
    </xf>
    <xf numFmtId="179" fontId="10" fillId="0" borderId="23" xfId="2" applyNumberFormat="1" applyFont="1" applyFill="1" applyBorder="1" applyAlignment="1">
      <alignment vertical="center"/>
    </xf>
    <xf numFmtId="176" fontId="11" fillId="2" borderId="32" xfId="2" applyNumberFormat="1" applyFont="1" applyFill="1" applyBorder="1" applyAlignment="1">
      <alignment horizontal="center" vertical="center"/>
    </xf>
    <xf numFmtId="179" fontId="10" fillId="2" borderId="33" xfId="4" applyNumberFormat="1" applyFont="1" applyFill="1" applyBorder="1">
      <alignment vertical="center"/>
    </xf>
    <xf numFmtId="179" fontId="10" fillId="2" borderId="34" xfId="4" applyNumberFormat="1" applyFont="1" applyFill="1" applyBorder="1">
      <alignment vertical="center"/>
    </xf>
    <xf numFmtId="179" fontId="10" fillId="2" borderId="35" xfId="4" applyNumberFormat="1" applyFont="1" applyFill="1" applyBorder="1">
      <alignment vertical="center"/>
    </xf>
    <xf numFmtId="179" fontId="10" fillId="2" borderId="36" xfId="4" applyNumberFormat="1" applyFont="1" applyFill="1" applyBorder="1">
      <alignment vertical="center"/>
    </xf>
    <xf numFmtId="179" fontId="10" fillId="2" borderId="6" xfId="4" applyNumberFormat="1" applyFont="1" applyFill="1" applyBorder="1">
      <alignment vertical="center"/>
    </xf>
    <xf numFmtId="179" fontId="10" fillId="2" borderId="32" xfId="4" applyNumberFormat="1" applyFont="1" applyFill="1" applyBorder="1">
      <alignment vertical="center"/>
    </xf>
    <xf numFmtId="179" fontId="10" fillId="2" borderId="37" xfId="2" applyNumberFormat="1" applyFont="1" applyFill="1" applyBorder="1" applyAlignment="1">
      <alignment vertical="center"/>
    </xf>
    <xf numFmtId="179" fontId="10" fillId="2" borderId="34" xfId="2" applyNumberFormat="1" applyFont="1" applyFill="1" applyBorder="1" applyAlignment="1">
      <alignment vertical="center"/>
    </xf>
    <xf numFmtId="179" fontId="10" fillId="2" borderId="35" xfId="2" applyNumberFormat="1" applyFont="1" applyFill="1" applyBorder="1" applyAlignment="1">
      <alignment vertical="center"/>
    </xf>
    <xf numFmtId="176" fontId="13" fillId="0" borderId="0" xfId="5" applyNumberFormat="1" applyFont="1" applyAlignment="1">
      <alignment vertical="center"/>
    </xf>
    <xf numFmtId="176" fontId="3" fillId="0" borderId="0" xfId="5" applyNumberFormat="1" applyFont="1" applyAlignment="1">
      <alignment vertical="center"/>
    </xf>
    <xf numFmtId="176" fontId="1" fillId="0" borderId="0" xfId="5" applyNumberFormat="1" applyFont="1" applyAlignment="1">
      <alignment vertical="center"/>
    </xf>
    <xf numFmtId="176" fontId="13" fillId="0" borderId="2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3" fillId="0" borderId="1" xfId="4" applyNumberFormat="1" applyFont="1" applyBorder="1" applyAlignment="1">
      <alignment vertical="center"/>
    </xf>
    <xf numFmtId="176" fontId="3" fillId="0" borderId="1" xfId="5" applyNumberFormat="1" applyFont="1" applyBorder="1" applyAlignment="1">
      <alignment vertical="center"/>
    </xf>
    <xf numFmtId="176" fontId="3" fillId="0" borderId="2" xfId="5" applyNumberFormat="1" applyFont="1" applyBorder="1" applyAlignment="1">
      <alignment horizontal="center" vertical="center"/>
    </xf>
    <xf numFmtId="176" fontId="13" fillId="2" borderId="4" xfId="5" applyNumberFormat="1" applyFont="1" applyFill="1" applyBorder="1" applyAlignment="1">
      <alignment horizontal="center" vertical="center"/>
    </xf>
    <xf numFmtId="176" fontId="3" fillId="2" borderId="32" xfId="5" applyNumberFormat="1" applyFont="1" applyFill="1" applyBorder="1" applyAlignment="1">
      <alignment vertical="center"/>
    </xf>
    <xf numFmtId="176" fontId="11" fillId="0" borderId="1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1" fillId="0" borderId="23" xfId="2" applyNumberFormat="1" applyFont="1" applyBorder="1" applyAlignment="1">
      <alignment horizontal="center" vertical="center"/>
    </xf>
    <xf numFmtId="176" fontId="10" fillId="0" borderId="26" xfId="2" applyNumberFormat="1" applyFont="1" applyBorder="1" applyAlignment="1">
      <alignment horizontal="center" vertical="center"/>
    </xf>
    <xf numFmtId="176" fontId="11" fillId="0" borderId="17" xfId="2" applyNumberFormat="1" applyFont="1" applyBorder="1" applyAlignment="1">
      <alignment horizontal="center" vertical="center"/>
    </xf>
    <xf numFmtId="176" fontId="10" fillId="0" borderId="18" xfId="2" applyNumberFormat="1" applyFont="1" applyBorder="1" applyAlignment="1">
      <alignment horizontal="center" vertical="center"/>
    </xf>
    <xf numFmtId="176" fontId="8" fillId="0" borderId="0" xfId="2" applyNumberFormat="1" applyFont="1" applyAlignment="1">
      <alignment horizontal="center" vertical="center"/>
    </xf>
    <xf numFmtId="176" fontId="11" fillId="0" borderId="14" xfId="2" applyNumberFormat="1" applyFont="1" applyBorder="1" applyAlignment="1">
      <alignment horizontal="center" vertical="center"/>
    </xf>
    <xf numFmtId="176" fontId="10" fillId="0" borderId="15" xfId="2" applyNumberFormat="1" applyFont="1" applyBorder="1" applyAlignment="1">
      <alignment horizontal="center" vertical="center"/>
    </xf>
    <xf numFmtId="176" fontId="10" fillId="0" borderId="16" xfId="2" applyNumberFormat="1" applyFont="1" applyBorder="1" applyAlignment="1">
      <alignment horizontal="center" vertical="center"/>
    </xf>
    <xf numFmtId="176" fontId="11" fillId="0" borderId="19" xfId="2" applyNumberFormat="1" applyFont="1" applyBorder="1" applyAlignment="1">
      <alignment horizontal="center" vertical="center"/>
    </xf>
    <xf numFmtId="176" fontId="11" fillId="0" borderId="20" xfId="2" applyNumberFormat="1" applyFont="1" applyBorder="1" applyAlignment="1">
      <alignment horizontal="center" vertical="center"/>
    </xf>
    <xf numFmtId="176" fontId="11" fillId="0" borderId="21" xfId="2" applyNumberFormat="1" applyFont="1" applyBorder="1" applyAlignment="1">
      <alignment horizontal="center" vertical="center"/>
    </xf>
    <xf numFmtId="176" fontId="11" fillId="0" borderId="24" xfId="2" applyNumberFormat="1" applyFont="1" applyBorder="1" applyAlignment="1">
      <alignment horizontal="center" vertical="center"/>
    </xf>
    <xf numFmtId="176" fontId="11" fillId="0" borderId="11" xfId="2" applyNumberFormat="1" applyFont="1" applyBorder="1" applyAlignment="1">
      <alignment horizontal="center" vertical="center"/>
    </xf>
    <xf numFmtId="176" fontId="11" fillId="0" borderId="25" xfId="2" applyNumberFormat="1" applyFont="1" applyBorder="1" applyAlignment="1">
      <alignment horizontal="center" vertical="center"/>
    </xf>
    <xf numFmtId="176" fontId="11" fillId="0" borderId="22" xfId="2" applyNumberFormat="1" applyFont="1" applyBorder="1" applyAlignment="1">
      <alignment horizontal="center" vertical="center"/>
    </xf>
    <xf numFmtId="176" fontId="13" fillId="0" borderId="1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14" fillId="0" borderId="0" xfId="5" applyNumberFormat="1" applyFont="1" applyAlignment="1">
      <alignment vertical="center" wrapText="1"/>
    </xf>
    <xf numFmtId="0" fontId="12" fillId="0" borderId="0" xfId="5" applyFont="1" applyAlignment="1">
      <alignment horizontal="center" vertical="center"/>
    </xf>
    <xf numFmtId="176" fontId="13" fillId="0" borderId="2" xfId="5" applyNumberFormat="1" applyFont="1" applyBorder="1" applyAlignment="1">
      <alignment horizontal="center" vertical="center" shrinkToFit="1"/>
    </xf>
    <xf numFmtId="176" fontId="3" fillId="0" borderId="38" xfId="5" applyNumberFormat="1" applyFont="1" applyBorder="1" applyAlignment="1">
      <alignment horizontal="center" vertical="center" shrinkToFit="1"/>
    </xf>
    <xf numFmtId="176" fontId="3" fillId="0" borderId="3" xfId="5" applyNumberFormat="1" applyFont="1" applyBorder="1" applyAlignment="1">
      <alignment horizontal="center" vertical="center" shrinkToFit="1"/>
    </xf>
    <xf numFmtId="176" fontId="3" fillId="0" borderId="1" xfId="5" applyNumberFormat="1" applyFont="1" applyBorder="1" applyAlignment="1">
      <alignment vertical="center"/>
    </xf>
    <xf numFmtId="176" fontId="13" fillId="0" borderId="2" xfId="5" applyNumberFormat="1" applyFont="1" applyBorder="1" applyAlignment="1">
      <alignment horizontal="center" vertical="center" wrapText="1"/>
    </xf>
    <xf numFmtId="176" fontId="3" fillId="0" borderId="38" xfId="5" applyNumberFormat="1" applyFont="1" applyBorder="1" applyAlignment="1">
      <alignment horizontal="center" vertical="center" wrapText="1"/>
    </xf>
    <xf numFmtId="176" fontId="3" fillId="0" borderId="3" xfId="5" applyNumberFormat="1" applyFont="1" applyBorder="1" applyAlignment="1">
      <alignment horizontal="center" vertical="center" wrapText="1"/>
    </xf>
    <xf numFmtId="176" fontId="13" fillId="0" borderId="1" xfId="5" applyNumberFormat="1" applyFont="1" applyBorder="1" applyAlignment="1">
      <alignment horizontal="center" vertical="center" wrapText="1"/>
    </xf>
    <xf numFmtId="176" fontId="3" fillId="0" borderId="1" xfId="5" applyNumberFormat="1" applyFont="1" applyBorder="1" applyAlignment="1">
      <alignment horizontal="center" vertical="center" wrapText="1"/>
    </xf>
    <xf numFmtId="176" fontId="4" fillId="0" borderId="13" xfId="2" applyNumberFormat="1" applyFont="1" applyBorder="1" applyAlignment="1">
      <alignment vertical="top" wrapText="1"/>
    </xf>
    <xf numFmtId="176" fontId="4" fillId="0" borderId="0" xfId="2" applyNumberFormat="1" applyFont="1" applyBorder="1" applyAlignment="1">
      <alignment vertical="top" wrapText="1"/>
    </xf>
    <xf numFmtId="176" fontId="7" fillId="0" borderId="0" xfId="2" applyNumberFormat="1" applyFont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 wrapText="1" shrinkToFit="1"/>
    </xf>
    <xf numFmtId="176" fontId="4" fillId="0" borderId="1" xfId="2" applyNumberFormat="1" applyFont="1" applyBorder="1" applyAlignment="1">
      <alignment horizontal="center" vertical="center" shrinkToFit="1"/>
    </xf>
    <xf numFmtId="176" fontId="4" fillId="0" borderId="10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</cellXfs>
  <cellStyles count="6">
    <cellStyle name="桁区切り" xfId="4" builtinId="6"/>
    <cellStyle name="標準" xfId="0" builtinId="0"/>
    <cellStyle name="標準_1612jyojyu_1704jyojyu_1710jyojyu" xfId="1"/>
    <cellStyle name="標準_1612jyojyu_1801jyojyu_1803jyojyu" xfId="2"/>
    <cellStyle name="標準_ｈ16.12_1801jyojyu_1803jyojyu" xfId="3"/>
    <cellStyle name="標準_jyojyu15av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topLeftCell="A10" zoomScaleNormal="100" workbookViewId="0">
      <selection activeCell="P6" sqref="P6"/>
    </sheetView>
  </sheetViews>
  <sheetFormatPr defaultRowHeight="13.5" x14ac:dyDescent="0.1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 x14ac:dyDescent="0.15">
      <c r="A1" s="81" t="s">
        <v>69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14.25" thickBot="1" x14ac:dyDescent="0.2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  <c r="S2" s="33"/>
      <c r="T2" s="33"/>
      <c r="U2" s="35" t="s">
        <v>42</v>
      </c>
    </row>
    <row r="3" spans="1:21" ht="24.75" customHeight="1" x14ac:dyDescent="0.15">
      <c r="A3" s="76"/>
      <c r="B3" s="82" t="s">
        <v>1</v>
      </c>
      <c r="C3" s="83"/>
      <c r="D3" s="83"/>
      <c r="E3" s="83"/>
      <c r="F3" s="83"/>
      <c r="G3" s="83"/>
      <c r="H3" s="84"/>
      <c r="I3" s="82" t="s">
        <v>2</v>
      </c>
      <c r="J3" s="83"/>
      <c r="K3" s="83"/>
      <c r="L3" s="83"/>
      <c r="M3" s="83"/>
      <c r="N3" s="83"/>
      <c r="O3" s="84"/>
      <c r="P3" s="79" t="s">
        <v>3</v>
      </c>
      <c r="Q3" s="76"/>
      <c r="R3" s="80"/>
      <c r="S3" s="85" t="s">
        <v>43</v>
      </c>
      <c r="T3" s="86"/>
      <c r="U3" s="87"/>
    </row>
    <row r="4" spans="1:21" ht="24.75" customHeight="1" x14ac:dyDescent="0.15">
      <c r="A4" s="76"/>
      <c r="B4" s="91" t="s">
        <v>4</v>
      </c>
      <c r="C4" s="76"/>
      <c r="D4" s="76"/>
      <c r="E4" s="75" t="s">
        <v>5</v>
      </c>
      <c r="F4" s="76"/>
      <c r="G4" s="76"/>
      <c r="H4" s="77" t="s">
        <v>44</v>
      </c>
      <c r="I4" s="91" t="s">
        <v>6</v>
      </c>
      <c r="J4" s="76"/>
      <c r="K4" s="76"/>
      <c r="L4" s="75" t="s">
        <v>7</v>
      </c>
      <c r="M4" s="76"/>
      <c r="N4" s="76"/>
      <c r="O4" s="77" t="s">
        <v>44</v>
      </c>
      <c r="P4" s="79" t="s">
        <v>8</v>
      </c>
      <c r="Q4" s="76"/>
      <c r="R4" s="80"/>
      <c r="S4" s="88"/>
      <c r="T4" s="89"/>
      <c r="U4" s="90"/>
    </row>
    <row r="5" spans="1:21" ht="24.75" customHeight="1" x14ac:dyDescent="0.15">
      <c r="A5" s="76"/>
      <c r="B5" s="36" t="s">
        <v>9</v>
      </c>
      <c r="C5" s="37" t="s">
        <v>10</v>
      </c>
      <c r="D5" s="37" t="s">
        <v>12</v>
      </c>
      <c r="E5" s="37" t="s">
        <v>9</v>
      </c>
      <c r="F5" s="37" t="s">
        <v>10</v>
      </c>
      <c r="G5" s="37" t="s">
        <v>12</v>
      </c>
      <c r="H5" s="78"/>
      <c r="I5" s="36" t="s">
        <v>9</v>
      </c>
      <c r="J5" s="37" t="s">
        <v>10</v>
      </c>
      <c r="K5" s="37" t="s">
        <v>44</v>
      </c>
      <c r="L5" s="37" t="s">
        <v>9</v>
      </c>
      <c r="M5" s="37" t="s">
        <v>10</v>
      </c>
      <c r="N5" s="37" t="s">
        <v>12</v>
      </c>
      <c r="O5" s="78"/>
      <c r="P5" s="38" t="s">
        <v>9</v>
      </c>
      <c r="Q5" s="37" t="s">
        <v>10</v>
      </c>
      <c r="R5" s="39" t="s">
        <v>12</v>
      </c>
      <c r="S5" s="36" t="s">
        <v>9</v>
      </c>
      <c r="T5" s="37" t="s">
        <v>10</v>
      </c>
      <c r="U5" s="40" t="s">
        <v>44</v>
      </c>
    </row>
    <row r="6" spans="1:21" ht="30.75" customHeight="1" x14ac:dyDescent="0.15">
      <c r="A6" s="37" t="s">
        <v>13</v>
      </c>
      <c r="B6" s="41">
        <f>SUM(h27.1!F7+h26.12!F7+h26.11!F7+h26.10!F7+h26.9!F7+h26.8!F7+h26.7!F7+h26.6!F7+h26.5!F7+h26.4!F7+h26.3!F7+h26.2!F7)</f>
        <v>155</v>
      </c>
      <c r="C6" s="42">
        <f>SUM(h27.1!G7+h26.12!G7+h26.11!G7+h26.10!G7+h26.9!G7+h26.8!G7+h26.7!G7+h26.6!G7+h26.5!G7+h26.4!G7+h26.3!G7+h26.2!G7)</f>
        <v>148</v>
      </c>
      <c r="D6" s="42">
        <f>B6+C6</f>
        <v>303</v>
      </c>
      <c r="E6" s="41">
        <f>SUM(h27.1!I7+h26.12!I7+h26.11!I7+h26.10!I7+h26.9!I7+h26.8!I7+h26.7!I7+h26.6!I7+h26.5!I7+h26.4!I7+h26.3!I7+h26.2!I7)</f>
        <v>266</v>
      </c>
      <c r="F6" s="42">
        <f>SUM(h27.1!J7+h26.12!J7+h26.11!J7+h26.10!J7+h26.9!J7+h26.8!J7+h26.7!J7+h26.6!J7+h26.5!J7+h26.4!J7+h26.3!J7+h26.2!J7)</f>
        <v>238</v>
      </c>
      <c r="G6" s="42">
        <f t="shared" ref="G6:G12" si="0">E6+F6</f>
        <v>504</v>
      </c>
      <c r="H6" s="43">
        <f>D6-G6</f>
        <v>-201</v>
      </c>
      <c r="I6" s="41">
        <f>SUM(h27.1!L7+h26.12!L7+h26.11!L7+h26.10!L7+h26.9!L7+h26.8!L7+h26.7!L7+h26.6!L7+h26.5!L7+h26.4!L7+h26.3!L7+h26.2!L7)</f>
        <v>921</v>
      </c>
      <c r="J6" s="42">
        <f>SUM(h27.1!M7+h26.12!M7+h26.11!M7+h26.10!M7+h26.9!M7+h26.8!M7+h26.7!M7+h26.6!M7+h26.5!M7+h26.4!M7+h26.3!M7+h26.2!M7)</f>
        <v>443</v>
      </c>
      <c r="K6" s="42">
        <f>I6+J6</f>
        <v>1364</v>
      </c>
      <c r="L6" s="41">
        <f>SUM(h27.1!O7+h26.12!O7+h26.11!O7+h26.10!O7+h26.9!O7+h26.8!O7+h26.7!O7+h26.6!O7+h26.5!O7+h26.4!O7+h26.3!O7+h26.2!O7)</f>
        <v>1085</v>
      </c>
      <c r="M6" s="42">
        <f>SUM(h27.1!P7+h26.12!P7+h26.11!P7+h26.10!P7+h26.9!P7+h26.8!P7+h26.7!P7+h26.6!P7+h26.5!P7+h26.4!P7+h26.3!P7+h26.2!P7)</f>
        <v>637</v>
      </c>
      <c r="N6" s="42">
        <f>L6+M6</f>
        <v>1722</v>
      </c>
      <c r="O6" s="43">
        <f>K6-N6</f>
        <v>-358</v>
      </c>
      <c r="P6" s="44">
        <f>SUM(h27.1!R7+h26.12!R7+h26.11!R7+h26.10!R7+h26.9!R7+h26.8!R7+h26.7!R7+h26.6!R7+h26.5!R7+h26.4!R7+h26.3!R7+h26.2!R7)</f>
        <v>-130</v>
      </c>
      <c r="Q6" s="44">
        <f>SUM(h27.1!S7+h26.12!S7+h26.11!S7+h26.10!S7+h26.9!S7+h26.8!S7+h26.7!S7+h26.6!S7+h26.5!S7+h26.4!S7+h26.3!S7+h26.2!S7)</f>
        <v>-70</v>
      </c>
      <c r="R6" s="45">
        <f>P6+Q6</f>
        <v>-200</v>
      </c>
      <c r="S6" s="46">
        <f>(B6+I6)-(E6+L6)</f>
        <v>-275</v>
      </c>
      <c r="T6" s="47">
        <f>(C6+J6)-(F6+M6)</f>
        <v>-284</v>
      </c>
      <c r="U6" s="48">
        <f>SUM(S6:T6)</f>
        <v>-559</v>
      </c>
    </row>
    <row r="7" spans="1:21" ht="30.75" customHeight="1" x14ac:dyDescent="0.15">
      <c r="A7" s="37" t="s">
        <v>25</v>
      </c>
      <c r="B7" s="41">
        <f>SUM(h27.1!F8+h26.12!F8+h26.11!F8+h26.10!F8+h26.9!F8+h26.8!F8+h26.7!F8+h26.6!F8+h26.5!F8+h26.4!F8+h26.3!F8+h26.2!F8)</f>
        <v>235</v>
      </c>
      <c r="C7" s="42">
        <f>SUM(h27.1!G8+h26.12!G8+h26.11!G8+h26.10!G8+h26.9!G8+h26.8!G8+h26.7!G8+h26.6!G8+h26.5!G8+h26.4!G8+h26.3!G8+h26.2!G8)</f>
        <v>199</v>
      </c>
      <c r="D7" s="42">
        <f t="shared" ref="D7:D12" si="1">B7+C7</f>
        <v>434</v>
      </c>
      <c r="E7" s="41">
        <f>SUM(h27.1!I8+h26.12!I8+h26.11!I8+h26.10!I8+h26.9!I8+h26.8!I8+h26.7!I8+h26.6!I8+h26.5!I8+h26.4!I8+h26.3!I8+h26.2!I8)</f>
        <v>368</v>
      </c>
      <c r="F7" s="42">
        <f>SUM(h27.1!J8+h26.12!J8+h26.11!J8+h26.10!J8+h26.9!J8+h26.8!J8+h26.7!J8+h26.6!J8+h26.5!J8+h26.4!J8+h26.3!J8+h26.2!J8)</f>
        <v>329</v>
      </c>
      <c r="G7" s="42">
        <f t="shared" si="0"/>
        <v>697</v>
      </c>
      <c r="H7" s="43">
        <f t="shared" ref="H7:H13" si="2">D7-G7</f>
        <v>-263</v>
      </c>
      <c r="I7" s="41">
        <f>SUM(h27.1!L8+h26.12!L8+h26.11!L8+h26.10!L8+h26.9!L8+h26.8!L8+h26.7!L8+h26.6!L8+h26.5!L8+h26.4!L8+h26.3!L8+h26.2!L8)</f>
        <v>819</v>
      </c>
      <c r="J7" s="42">
        <f>SUM(h27.1!M8+h26.12!M8+h26.11!M8+h26.10!M8+h26.9!M8+h26.8!M8+h26.7!M8+h26.6!M8+h26.5!M8+h26.4!M8+h26.3!M8+h26.2!M8)</f>
        <v>609</v>
      </c>
      <c r="K7" s="42">
        <f t="shared" ref="K7:K12" si="3">I7+J7</f>
        <v>1428</v>
      </c>
      <c r="L7" s="41">
        <f>SUM(h27.1!O8+h26.12!O8+h26.11!O8+h26.10!O8+h26.9!O8+h26.8!O8+h26.7!O8+h26.6!O8+h26.5!O8+h26.4!O8+h26.3!O8+h26.2!O8)</f>
        <v>1140</v>
      </c>
      <c r="M7" s="42">
        <f>SUM(h27.1!P8+h26.12!P8+h26.11!P8+h26.10!P8+h26.9!P8+h26.8!P8+h26.7!P8+h26.6!P8+h26.5!P8+h26.4!P8+h26.3!P8+h26.2!P8)</f>
        <v>884</v>
      </c>
      <c r="N7" s="42">
        <f t="shared" ref="N7:N12" si="4">L7+M7</f>
        <v>2024</v>
      </c>
      <c r="O7" s="43">
        <f t="shared" ref="O7:O12" si="5">K7-N7</f>
        <v>-596</v>
      </c>
      <c r="P7" s="44">
        <f>SUM(h27.1!R8+h26.12!R8+h26.11!R8+h26.10!R8+h26.9!R8+h26.8!R8+h26.7!R8+h26.6!R8+h26.5!R8+h26.4!R8+h26.3!R8+h26.2!R8)</f>
        <v>126</v>
      </c>
      <c r="Q7" s="44">
        <f>SUM(h27.1!S8+h26.12!S8+h26.11!S8+h26.10!S8+h26.9!S8+h26.8!S8+h26.7!S8+h26.6!S8+h26.5!S8+h26.4!S8+h26.3!S8+h26.2!S8)</f>
        <v>79</v>
      </c>
      <c r="R7" s="45">
        <f t="shared" ref="R7:R12" si="6">P7+Q7</f>
        <v>205</v>
      </c>
      <c r="S7" s="46">
        <f>(B7+I7)-(E7+L7)</f>
        <v>-454</v>
      </c>
      <c r="T7" s="47">
        <f t="shared" ref="S7:T13" si="7">(C7+J7)-(F7+M7)</f>
        <v>-405</v>
      </c>
      <c r="U7" s="48">
        <f t="shared" ref="U7:U13" si="8">SUM(S7:T7)</f>
        <v>-859</v>
      </c>
    </row>
    <row r="8" spans="1:21" ht="30.75" customHeight="1" x14ac:dyDescent="0.15">
      <c r="A8" s="37" t="s">
        <v>14</v>
      </c>
      <c r="B8" s="41">
        <f>SUM(h27.1!F9+h26.12!F9+h26.11!F9+h26.10!F9+h26.9!F9+h26.8!F9+h26.7!F9+h26.6!F9+h26.5!F9+h26.4!F9+h26.3!F9+h26.2!F9)</f>
        <v>59</v>
      </c>
      <c r="C8" s="42">
        <f>SUM(h27.1!G9+h26.12!G9+h26.11!G9+h26.10!G9+h26.9!G9+h26.8!G9+h26.7!G9+h26.6!G9+h26.5!G9+h26.4!G9+h26.3!G9+h26.2!G9)</f>
        <v>79</v>
      </c>
      <c r="D8" s="42">
        <f t="shared" si="1"/>
        <v>138</v>
      </c>
      <c r="E8" s="41">
        <f>SUM(h27.1!I9+h26.12!I9+h26.11!I9+h26.10!I9+h26.9!I9+h26.8!I9+h26.7!I9+h26.6!I9+h26.5!I9+h26.4!I9+h26.3!I9+h26.2!I9)</f>
        <v>150</v>
      </c>
      <c r="F8" s="42">
        <f>SUM(h27.1!J9+h26.12!J9+h26.11!J9+h26.10!J9+h26.9!J9+h26.8!J9+h26.7!J9+h26.6!J9+h26.5!J9+h26.4!J9+h26.3!J9+h26.2!J9)</f>
        <v>156</v>
      </c>
      <c r="G8" s="42">
        <f t="shared" si="0"/>
        <v>306</v>
      </c>
      <c r="H8" s="43">
        <f t="shared" si="2"/>
        <v>-168</v>
      </c>
      <c r="I8" s="41">
        <f>SUM(h27.1!L9+h26.12!L9+h26.11!L9+h26.10!L9+h26.9!L9+h26.8!L9+h26.7!L9+h26.6!L9+h26.5!L9+h26.4!L9+h26.3!L9+h26.2!L9)</f>
        <v>333</v>
      </c>
      <c r="J8" s="42">
        <f>SUM(h27.1!M9+h26.12!M9+h26.11!M9+h26.10!M9+h26.9!M9+h26.8!M9+h26.7!M9+h26.6!M9+h26.5!M9+h26.4!M9+h26.3!M9+h26.2!M9)</f>
        <v>275</v>
      </c>
      <c r="K8" s="42">
        <f t="shared" si="3"/>
        <v>608</v>
      </c>
      <c r="L8" s="41">
        <f>SUM(h27.1!O9+h26.12!O9+h26.11!O9+h26.10!O9+h26.9!O9+h26.8!O9+h26.7!O9+h26.6!O9+h26.5!O9+h26.4!O9+h26.3!O9+h26.2!O9)</f>
        <v>519</v>
      </c>
      <c r="M8" s="42">
        <f>SUM(h27.1!P9+h26.12!P9+h26.11!P9+h26.10!P9+h26.9!P9+h26.8!P9+h26.7!P9+h26.6!P9+h26.5!P9+h26.4!P9+h26.3!P9+h26.2!P9)</f>
        <v>370</v>
      </c>
      <c r="N8" s="42">
        <f t="shared" si="4"/>
        <v>889</v>
      </c>
      <c r="O8" s="43">
        <f t="shared" si="5"/>
        <v>-281</v>
      </c>
      <c r="P8" s="44">
        <f>SUM(h27.1!R9+h26.12!R9+h26.11!R9+h26.10!R9+h26.9!R9+h26.8!R9+h26.7!R9+h26.6!R9+h26.5!R9+h26.4!R9+h26.3!R9+h26.2!R9)</f>
        <v>41</v>
      </c>
      <c r="Q8" s="44">
        <f>SUM(h27.1!S9+h26.12!S9+h26.11!S9+h26.10!S9+h26.9!S9+h26.8!S9+h26.7!S9+h26.6!S9+h26.5!S9+h26.4!S9+h26.3!S9+h26.2!S9)</f>
        <v>24</v>
      </c>
      <c r="R8" s="45">
        <f t="shared" si="6"/>
        <v>65</v>
      </c>
      <c r="S8" s="46">
        <f>(B8+I8)-(E8+L8)</f>
        <v>-277</v>
      </c>
      <c r="T8" s="47">
        <f t="shared" si="7"/>
        <v>-172</v>
      </c>
      <c r="U8" s="48">
        <f t="shared" si="8"/>
        <v>-449</v>
      </c>
    </row>
    <row r="9" spans="1:21" ht="30.75" customHeight="1" x14ac:dyDescent="0.15">
      <c r="A9" s="37" t="s">
        <v>15</v>
      </c>
      <c r="B9" s="41">
        <f>SUM(h27.1!F10+h26.12!F10+h26.11!F10+h26.10!F10+h26.9!F10+h26.8!F10+h26.7!F10+h26.6!F10+h26.5!F10+h26.4!F10+h26.3!F10+h26.2!F10)</f>
        <v>100</v>
      </c>
      <c r="C9" s="42">
        <f>SUM(h27.1!G10+h26.12!G10+h26.11!G10+h26.10!G10+h26.9!G10+h26.8!G10+h26.7!G10+h26.6!G10+h26.5!G10+h26.4!G10+h26.3!G10+h26.2!G10)</f>
        <v>92</v>
      </c>
      <c r="D9" s="42">
        <f t="shared" si="1"/>
        <v>192</v>
      </c>
      <c r="E9" s="41">
        <f>SUM(h27.1!I10+h26.12!I10+h26.11!I10+h26.10!I10+h26.9!I10+h26.8!I10+h26.7!I10+h26.6!I10+h26.5!I10+h26.4!I10+h26.3!I10+h26.2!I10)</f>
        <v>110</v>
      </c>
      <c r="F9" s="42">
        <f>SUM(h27.1!J10+h26.12!J10+h26.11!J10+h26.10!J10+h26.9!J10+h26.8!J10+h26.7!J10+h26.6!J10+h26.5!J10+h26.4!J10+h26.3!J10+h26.2!J10)</f>
        <v>112</v>
      </c>
      <c r="G9" s="42">
        <f t="shared" si="0"/>
        <v>222</v>
      </c>
      <c r="H9" s="43">
        <f t="shared" si="2"/>
        <v>-30</v>
      </c>
      <c r="I9" s="41">
        <f>SUM(h27.1!L10+h26.12!L10+h26.11!L10+h26.10!L10+h26.9!L10+h26.8!L10+h26.7!L10+h26.6!L10+h26.5!L10+h26.4!L10+h26.3!L10+h26.2!L10)</f>
        <v>258</v>
      </c>
      <c r="J9" s="42">
        <f>SUM(h27.1!M10+h26.12!M10+h26.11!M10+h26.10!M10+h26.9!M10+h26.8!M10+h26.7!M10+h26.6!M10+h26.5!M10+h26.4!M10+h26.3!M10+h26.2!M10)</f>
        <v>206</v>
      </c>
      <c r="K9" s="42">
        <f t="shared" si="3"/>
        <v>464</v>
      </c>
      <c r="L9" s="41">
        <f>SUM(h27.1!O10+h26.12!O10+h26.11!O10+h26.10!O10+h26.9!O10+h26.8!O10+h26.7!O10+h26.6!O10+h26.5!O10+h26.4!O10+h26.3!O10+h26.2!O10)</f>
        <v>362</v>
      </c>
      <c r="M9" s="42">
        <f>SUM(h27.1!P10+h26.12!P10+h26.11!P10+h26.10!P10+h26.9!P10+h26.8!P10+h26.7!P10+h26.6!P10+h26.5!P10+h26.4!P10+h26.3!P10+h26.2!P10)</f>
        <v>303</v>
      </c>
      <c r="N9" s="42">
        <f t="shared" si="4"/>
        <v>665</v>
      </c>
      <c r="O9" s="43">
        <f t="shared" si="5"/>
        <v>-201</v>
      </c>
      <c r="P9" s="44">
        <f>SUM(h27.1!R10+h26.12!R10+h26.11!R10+h26.10!R10+h26.9!R10+h26.8!R10+h26.7!R10+h26.6!R10+h26.5!R10+h26.4!R10+h26.3!R10+h26.2!R10)</f>
        <v>-101</v>
      </c>
      <c r="Q9" s="44">
        <f>SUM(h27.1!S10+h26.12!S10+h26.11!S10+h26.10!S10+h26.9!S10+h26.8!S10+h26.7!S10+h26.6!S10+h26.5!S10+h26.4!S10+h26.3!S10+h26.2!S10)</f>
        <v>-82</v>
      </c>
      <c r="R9" s="45">
        <f t="shared" si="6"/>
        <v>-183</v>
      </c>
      <c r="S9" s="46">
        <f>(B9+I9)-(E9+L9)</f>
        <v>-114</v>
      </c>
      <c r="T9" s="47">
        <f t="shared" si="7"/>
        <v>-117</v>
      </c>
      <c r="U9" s="48">
        <f t="shared" si="8"/>
        <v>-231</v>
      </c>
    </row>
    <row r="10" spans="1:21" ht="30.75" customHeight="1" x14ac:dyDescent="0.15">
      <c r="A10" s="37" t="s">
        <v>16</v>
      </c>
      <c r="B10" s="41">
        <f>SUM(h27.1!F11+h26.12!F11+h26.11!F11+h26.10!F11+h26.9!F11+h26.8!F11+h26.7!F11+h26.6!F11+h26.5!F11+h26.4!F11+h26.3!F11+h26.2!F11)</f>
        <v>30</v>
      </c>
      <c r="C10" s="42">
        <f>SUM(h27.1!G11+h26.12!G11+h26.11!G11+h26.10!G11+h26.9!G11+h26.8!G11+h26.7!G11+h26.6!G11+h26.5!G11+h26.4!G11+h26.3!G11+h26.2!G11)</f>
        <v>36</v>
      </c>
      <c r="D10" s="42">
        <f t="shared" si="1"/>
        <v>66</v>
      </c>
      <c r="E10" s="41">
        <f>SUM(h27.1!I11+h26.12!I11+h26.11!I11+h26.10!I11+h26.9!I11+h26.8!I11+h26.7!I11+h26.6!I11+h26.5!I11+h26.4!I11+h26.3!I11+h26.2!I11)</f>
        <v>51</v>
      </c>
      <c r="F10" s="42">
        <f>SUM(h27.1!J11+h26.12!J11+h26.11!J11+h26.10!J11+h26.9!J11+h26.8!J11+h26.7!J11+h26.6!J11+h26.5!J11+h26.4!J11+h26.3!J11+h26.2!J11)</f>
        <v>51</v>
      </c>
      <c r="G10" s="42">
        <f t="shared" si="0"/>
        <v>102</v>
      </c>
      <c r="H10" s="43">
        <f t="shared" si="2"/>
        <v>-36</v>
      </c>
      <c r="I10" s="41">
        <f>SUM(h27.1!L11+h26.12!L11+h26.11!L11+h26.10!L11+h26.9!L11+h26.8!L11+h26.7!L11+h26.6!L11+h26.5!L11+h26.4!L11+h26.3!L11+h26.2!L11)</f>
        <v>98</v>
      </c>
      <c r="J10" s="42">
        <f>SUM(h27.1!M11+h26.12!M11+h26.11!M11+h26.10!M11+h26.9!M11+h26.8!M11+h26.7!M11+h26.6!M11+h26.5!M11+h26.4!M11+h26.3!M11+h26.2!M11)</f>
        <v>93</v>
      </c>
      <c r="K10" s="42">
        <f t="shared" si="3"/>
        <v>191</v>
      </c>
      <c r="L10" s="41">
        <f>SUM(h27.1!O11+h26.12!O11+h26.11!O11+h26.10!O11+h26.9!O11+h26.8!O11+h26.7!O11+h26.6!O11+h26.5!O11+h26.4!O11+h26.3!O11+h26.2!O11)</f>
        <v>122</v>
      </c>
      <c r="M10" s="42">
        <f>SUM(h27.1!P11+h26.12!P11+h26.11!P11+h26.10!P11+h26.9!P11+h26.8!P11+h26.7!P11+h26.6!P11+h26.5!P11+h26.4!P11+h26.3!P11+h26.2!P11)</f>
        <v>115</v>
      </c>
      <c r="N10" s="42">
        <f t="shared" si="4"/>
        <v>237</v>
      </c>
      <c r="O10" s="43">
        <f t="shared" si="5"/>
        <v>-46</v>
      </c>
      <c r="P10" s="44">
        <f>SUM(h27.1!R11+h26.12!R11+h26.11!R11+h26.10!R11+h26.9!R11+h26.8!R11+h26.7!R11+h26.6!R11+h26.5!R11+h26.4!R11+h26.3!R11+h26.2!R11)</f>
        <v>28</v>
      </c>
      <c r="Q10" s="44">
        <f>SUM(h27.1!S11+h26.12!S11+h26.11!S11+h26.10!S11+h26.9!S11+h26.8!S11+h26.7!S11+h26.6!S11+h26.5!S11+h26.4!S11+h26.3!S11+h26.2!S11)</f>
        <v>17</v>
      </c>
      <c r="R10" s="45">
        <f t="shared" si="6"/>
        <v>45</v>
      </c>
      <c r="S10" s="46">
        <f>(B10+I10)-(E10+L10)</f>
        <v>-45</v>
      </c>
      <c r="T10" s="47">
        <f t="shared" si="7"/>
        <v>-37</v>
      </c>
      <c r="U10" s="48">
        <f t="shared" si="8"/>
        <v>-82</v>
      </c>
    </row>
    <row r="11" spans="1:21" ht="30.75" customHeight="1" x14ac:dyDescent="0.15">
      <c r="A11" s="37" t="s">
        <v>17</v>
      </c>
      <c r="B11" s="41">
        <f>SUM(h27.1!F12+h26.12!F12+h26.11!F12+h26.10!F12+h26.9!F12+h26.8!F12+h26.7!F12+h26.6!F12+h26.5!F12+h26.4!F12+h26.3!F12+h26.2!F12)</f>
        <v>0</v>
      </c>
      <c r="C11" s="42">
        <f>SUM(h27.1!G12+h26.12!G12+h26.11!G12+h26.10!G12+h26.9!G12+h26.8!G12+h26.7!G12+h26.6!G12+h26.5!G12+h26.4!G12+h26.3!G12+h26.2!G12)</f>
        <v>3</v>
      </c>
      <c r="D11" s="42">
        <f t="shared" si="1"/>
        <v>3</v>
      </c>
      <c r="E11" s="41">
        <f>SUM(h27.1!I12+h26.12!I12+h26.11!I12+h26.10!I12+h26.9!I12+h26.8!I12+h26.7!I12+h26.6!I12+h26.5!I12+h26.4!I12+h26.3!I12+h26.2!I12)</f>
        <v>7</v>
      </c>
      <c r="F11" s="42">
        <f>SUM(h27.1!J12+h26.12!J12+h26.11!J12+h26.10!J12+h26.9!J12+h26.8!J12+h26.7!J12+h26.6!J12+h26.5!J12+h26.4!J12+h26.3!J12+h26.2!J12)</f>
        <v>15</v>
      </c>
      <c r="G11" s="42">
        <f t="shared" si="0"/>
        <v>22</v>
      </c>
      <c r="H11" s="43">
        <f t="shared" si="2"/>
        <v>-19</v>
      </c>
      <c r="I11" s="41">
        <f>SUM(h27.1!L12+h26.12!L12+h26.11!L12+h26.10!L12+h26.9!L12+h26.8!L12+h26.7!L12+h26.6!L12+h26.5!L12+h26.4!L12+h26.3!L12+h26.2!L12)</f>
        <v>7</v>
      </c>
      <c r="J11" s="42">
        <f>SUM(h27.1!M12+h26.12!M12+h26.11!M12+h26.10!M12+h26.9!M12+h26.8!M12+h26.7!M12+h26.6!M12+h26.5!M12+h26.4!M12+h26.3!M12+h26.2!M12)</f>
        <v>5</v>
      </c>
      <c r="K11" s="42">
        <f t="shared" si="3"/>
        <v>12</v>
      </c>
      <c r="L11" s="41">
        <f>SUM(h27.1!O12+h26.12!O12+h26.11!O12+h26.10!O12+h26.9!O12+h26.8!O12+h26.7!O12+h26.6!O12+h26.5!O12+h26.4!O12+h26.3!O12+h26.2!O12)</f>
        <v>13</v>
      </c>
      <c r="M11" s="42">
        <f>SUM(h27.1!P12+h26.12!P12+h26.11!P12+h26.10!P12+h26.9!P12+h26.8!P12+h26.7!P12+h26.6!P12+h26.5!P12+h26.4!P12+h26.3!P12+h26.2!P12)</f>
        <v>9</v>
      </c>
      <c r="N11" s="42">
        <f t="shared" si="4"/>
        <v>22</v>
      </c>
      <c r="O11" s="43">
        <f t="shared" si="5"/>
        <v>-10</v>
      </c>
      <c r="P11" s="44">
        <f>SUM(h27.1!R12+h26.12!R12+h26.11!R12+h26.10!R12+h26.9!R12+h26.8!R12+h26.7!R12+h26.6!R12+h26.5!R12+h26.4!R12+h26.3!R12+h26.2!R12)</f>
        <v>-2</v>
      </c>
      <c r="Q11" s="44">
        <f>SUM(h27.1!S12+h26.12!S12+h26.11!S12+h26.10!S12+h26.9!S12+h26.8!S12+h26.7!S12+h26.6!S12+h26.5!S12+h26.4!S12+h26.3!S12+h26.2!S12)</f>
        <v>1</v>
      </c>
      <c r="R11" s="45">
        <f t="shared" si="6"/>
        <v>-1</v>
      </c>
      <c r="S11" s="46">
        <f>(B11+I11)-(E11+L11)</f>
        <v>-13</v>
      </c>
      <c r="T11" s="47">
        <f t="shared" si="7"/>
        <v>-16</v>
      </c>
      <c r="U11" s="48">
        <f t="shared" si="8"/>
        <v>-29</v>
      </c>
    </row>
    <row r="12" spans="1:21" ht="30.75" customHeight="1" thickBot="1" x14ac:dyDescent="0.2">
      <c r="A12" s="49" t="s">
        <v>20</v>
      </c>
      <c r="B12" s="50">
        <f>SUM(h27.1!F13+h26.12!F13+h26.11!F13+h26.10!F13+h26.9!F13+h26.8!F13+h26.7!F13+h26.6!F13+h26.5!F13+h26.4!F13+h26.3!F13+h26.2!F13)</f>
        <v>54</v>
      </c>
      <c r="C12" s="51">
        <f>SUM(h27.1!G13+h26.12!G13+h26.11!G13+h26.10!G13+h26.9!G13+h26.8!G13+h26.7!G13+h26.6!G13+h26.5!G13+h26.4!G13+h26.3!G13+h26.2!G13)</f>
        <v>56</v>
      </c>
      <c r="D12" s="42">
        <f t="shared" si="1"/>
        <v>110</v>
      </c>
      <c r="E12" s="50">
        <f>SUM(h27.1!I13+h26.12!I13+h26.11!I13+h26.10!I13+h26.9!I13+h26.8!I13+h26.7!I13+h26.6!I13+h26.5!I13+h26.4!I13+h26.3!I13+h26.2!I13)</f>
        <v>68</v>
      </c>
      <c r="F12" s="51">
        <f>SUM(h27.1!J13+h26.12!J13+h26.11!J13+h26.10!J13+h26.9!J13+h26.8!J13+h26.7!J13+h26.6!J13+h26.5!J13+h26.4!J13+h26.3!J13+h26.2!J13)</f>
        <v>75</v>
      </c>
      <c r="G12" s="42">
        <f t="shared" si="0"/>
        <v>143</v>
      </c>
      <c r="H12" s="43">
        <f t="shared" si="2"/>
        <v>-33</v>
      </c>
      <c r="I12" s="50">
        <f>SUM(h27.1!L13+h26.12!L13+h26.11!L13+h26.10!L13+h26.9!L13+h26.8!L13+h26.7!L13+h26.6!L13+h26.5!L13+h26.4!L13+h26.3!L13+h26.2!L13)</f>
        <v>96</v>
      </c>
      <c r="J12" s="51">
        <f>SUM(h27.1!M13+h26.12!M13+h26.11!M13+h26.10!M13+h26.9!M13+h26.8!M13+h26.7!M13+h26.6!M13+h26.5!M13+h26.4!M13+h26.3!M13+h26.2!M13)</f>
        <v>106</v>
      </c>
      <c r="K12" s="42">
        <f t="shared" si="3"/>
        <v>202</v>
      </c>
      <c r="L12" s="50">
        <f>SUM(h27.1!O13+h26.12!O13+h26.11!O13+h26.10!O13+h26.9!O13+h26.8!O13+h26.7!O13+h26.6!O13+h26.5!O13+h26.4!O13+h26.3!O13+h26.2!O13)</f>
        <v>167</v>
      </c>
      <c r="M12" s="51">
        <f>SUM(h27.1!P13+h26.12!P13+h26.11!P13+h26.10!P13+h26.9!P13+h26.8!P13+h26.7!P13+h26.6!P13+h26.5!P13+h26.4!P13+h26.3!P13+h26.2!P13)</f>
        <v>148</v>
      </c>
      <c r="N12" s="42">
        <f t="shared" si="4"/>
        <v>315</v>
      </c>
      <c r="O12" s="43">
        <f t="shared" si="5"/>
        <v>-113</v>
      </c>
      <c r="P12" s="44">
        <f>SUM(h27.1!R13+h26.12!R13+h26.11!R13+h26.10!R13+h26.9!R13+h26.8!R13+h26.7!R13+h26.6!R13+h26.5!R13+h26.4!R13+h26.3!R13+h26.2!R13)</f>
        <v>38</v>
      </c>
      <c r="Q12" s="44">
        <f>SUM(h27.1!S13+h26.12!S13+h26.11!S13+h26.10!S13+h26.9!S13+h26.8!S13+h26.7!S13+h26.6!S13+h26.5!S13+h26.4!S13+h26.3!S13+h26.2!S13)</f>
        <v>31</v>
      </c>
      <c r="R12" s="45">
        <f t="shared" si="6"/>
        <v>69</v>
      </c>
      <c r="S12" s="52">
        <f t="shared" si="7"/>
        <v>-85</v>
      </c>
      <c r="T12" s="53">
        <f t="shared" si="7"/>
        <v>-61</v>
      </c>
      <c r="U12" s="54">
        <f t="shared" si="8"/>
        <v>-146</v>
      </c>
    </row>
    <row r="13" spans="1:21" ht="30.75" customHeight="1" thickTop="1" thickBot="1" x14ac:dyDescent="0.2">
      <c r="A13" s="55" t="s">
        <v>43</v>
      </c>
      <c r="B13" s="56">
        <f t="shared" ref="B13:G13" si="9">SUM(B6:B12)</f>
        <v>633</v>
      </c>
      <c r="C13" s="57">
        <f t="shared" si="9"/>
        <v>613</v>
      </c>
      <c r="D13" s="57">
        <f t="shared" si="9"/>
        <v>1246</v>
      </c>
      <c r="E13" s="57">
        <f t="shared" si="9"/>
        <v>1020</v>
      </c>
      <c r="F13" s="57">
        <f t="shared" si="9"/>
        <v>976</v>
      </c>
      <c r="G13" s="57">
        <f t="shared" si="9"/>
        <v>1996</v>
      </c>
      <c r="H13" s="58">
        <f t="shared" si="2"/>
        <v>-750</v>
      </c>
      <c r="I13" s="56">
        <f t="shared" ref="I13:N13" si="10">SUM(I6:I12)</f>
        <v>2532</v>
      </c>
      <c r="J13" s="59">
        <f t="shared" si="10"/>
        <v>1737</v>
      </c>
      <c r="K13" s="57">
        <f t="shared" si="10"/>
        <v>4269</v>
      </c>
      <c r="L13" s="57">
        <f t="shared" si="10"/>
        <v>3408</v>
      </c>
      <c r="M13" s="57">
        <f t="shared" si="10"/>
        <v>2466</v>
      </c>
      <c r="N13" s="57">
        <f t="shared" si="10"/>
        <v>5874</v>
      </c>
      <c r="O13" s="58">
        <f>K13-N13</f>
        <v>-1605</v>
      </c>
      <c r="P13" s="60">
        <f>SUM(P6:P12)</f>
        <v>0</v>
      </c>
      <c r="Q13" s="61">
        <f>SUM(Q6:Q12)</f>
        <v>0</v>
      </c>
      <c r="R13" s="61">
        <f>SUM(R6:R12)</f>
        <v>0</v>
      </c>
      <c r="S13" s="62">
        <f>(B13+I13)-(E13+L13)</f>
        <v>-1263</v>
      </c>
      <c r="T13" s="63">
        <f t="shared" si="7"/>
        <v>-1092</v>
      </c>
      <c r="U13" s="64">
        <f t="shared" si="8"/>
        <v>-2355</v>
      </c>
    </row>
    <row r="14" spans="1:21" x14ac:dyDescent="0.1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4" zoomScale="85" zoomScaleNormal="85" workbookViewId="0">
      <selection activeCell="G14" sqref="G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34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21181</v>
      </c>
      <c r="C7" s="6">
        <v>23582</v>
      </c>
      <c r="D7" s="6">
        <v>22425</v>
      </c>
      <c r="E7" s="6">
        <f>SUM(C7:D7)</f>
        <v>46007</v>
      </c>
      <c r="F7" s="7">
        <v>10</v>
      </c>
      <c r="G7" s="7">
        <v>14</v>
      </c>
      <c r="H7" s="7">
        <f>SUM(F7+G7)</f>
        <v>24</v>
      </c>
      <c r="I7" s="7">
        <v>19</v>
      </c>
      <c r="J7" s="7">
        <v>10</v>
      </c>
      <c r="K7" s="7">
        <f t="shared" ref="K7:K13" si="0">SUM(I7+J7)</f>
        <v>29</v>
      </c>
      <c r="L7" s="7">
        <v>56</v>
      </c>
      <c r="M7" s="7">
        <v>35</v>
      </c>
      <c r="N7" s="7">
        <f t="shared" ref="N7:N13" si="1">SUM(L7+M7)</f>
        <v>91</v>
      </c>
      <c r="O7" s="7">
        <v>65</v>
      </c>
      <c r="P7" s="7">
        <v>47</v>
      </c>
      <c r="Q7" s="7">
        <f t="shared" ref="Q7:Q13" si="2">SUM(O7+P7)</f>
        <v>112</v>
      </c>
      <c r="R7" s="8">
        <v>9</v>
      </c>
      <c r="S7" s="8">
        <v>8</v>
      </c>
      <c r="T7" s="8">
        <f t="shared" ref="T7:T13" si="3">SUM(R7+S7)</f>
        <v>17</v>
      </c>
      <c r="U7" s="9">
        <f t="shared" ref="U7:U13" si="4">H7-K7+N7-Q7+T7</f>
        <v>-9</v>
      </c>
    </row>
    <row r="8" spans="1:21" ht="36.75" customHeight="1" x14ac:dyDescent="0.15">
      <c r="A8" s="5" t="s">
        <v>25</v>
      </c>
      <c r="B8" s="6">
        <v>27954</v>
      </c>
      <c r="C8" s="6">
        <v>32687</v>
      </c>
      <c r="D8" s="6">
        <v>32354</v>
      </c>
      <c r="E8" s="6">
        <f t="shared" ref="E8:E13" si="5">SUM(C8:D8)</f>
        <v>65041</v>
      </c>
      <c r="F8" s="7">
        <v>19</v>
      </c>
      <c r="G8" s="7">
        <v>17</v>
      </c>
      <c r="H8" s="7">
        <f t="shared" ref="H8:H14" si="6">SUM(F8+G8)</f>
        <v>36</v>
      </c>
      <c r="I8" s="7">
        <v>34</v>
      </c>
      <c r="J8" s="7">
        <v>27</v>
      </c>
      <c r="K8" s="7">
        <f t="shared" si="0"/>
        <v>61</v>
      </c>
      <c r="L8" s="7">
        <v>61</v>
      </c>
      <c r="M8" s="7">
        <v>43</v>
      </c>
      <c r="N8" s="7">
        <f t="shared" si="1"/>
        <v>104</v>
      </c>
      <c r="O8" s="7">
        <v>83</v>
      </c>
      <c r="P8" s="7">
        <v>59</v>
      </c>
      <c r="Q8" s="7">
        <f t="shared" si="2"/>
        <v>142</v>
      </c>
      <c r="R8" s="8">
        <v>-3</v>
      </c>
      <c r="S8" s="8">
        <v>-2</v>
      </c>
      <c r="T8" s="8">
        <f t="shared" si="3"/>
        <v>-5</v>
      </c>
      <c r="U8" s="9">
        <f t="shared" si="4"/>
        <v>-68</v>
      </c>
    </row>
    <row r="9" spans="1:21" ht="36.75" customHeight="1" x14ac:dyDescent="0.15">
      <c r="A9" s="5" t="s">
        <v>14</v>
      </c>
      <c r="B9" s="6">
        <v>10408</v>
      </c>
      <c r="C9" s="6">
        <v>12654</v>
      </c>
      <c r="D9" s="6">
        <v>12450</v>
      </c>
      <c r="E9" s="6">
        <f t="shared" si="5"/>
        <v>25104</v>
      </c>
      <c r="F9" s="7">
        <v>2</v>
      </c>
      <c r="G9" s="7">
        <v>8</v>
      </c>
      <c r="H9" s="7">
        <f t="shared" si="6"/>
        <v>10</v>
      </c>
      <c r="I9" s="7">
        <v>11</v>
      </c>
      <c r="J9" s="7">
        <v>18</v>
      </c>
      <c r="K9" s="7">
        <f t="shared" si="0"/>
        <v>29</v>
      </c>
      <c r="L9" s="7">
        <v>19</v>
      </c>
      <c r="M9" s="7">
        <v>19</v>
      </c>
      <c r="N9" s="7">
        <f t="shared" si="1"/>
        <v>38</v>
      </c>
      <c r="O9" s="7">
        <v>26</v>
      </c>
      <c r="P9" s="7">
        <v>25</v>
      </c>
      <c r="Q9" s="7">
        <f t="shared" si="2"/>
        <v>51</v>
      </c>
      <c r="R9" s="8">
        <v>-10</v>
      </c>
      <c r="S9" s="8">
        <v>-8</v>
      </c>
      <c r="T9" s="8">
        <f t="shared" si="3"/>
        <v>-18</v>
      </c>
      <c r="U9" s="9">
        <f t="shared" si="4"/>
        <v>-50</v>
      </c>
    </row>
    <row r="10" spans="1:21" ht="36.75" customHeight="1" x14ac:dyDescent="0.15">
      <c r="A10" s="5" t="s">
        <v>15</v>
      </c>
      <c r="B10" s="6">
        <v>9618</v>
      </c>
      <c r="C10" s="6">
        <v>12196</v>
      </c>
      <c r="D10" s="6">
        <v>12668</v>
      </c>
      <c r="E10" s="6">
        <f t="shared" si="5"/>
        <v>24864</v>
      </c>
      <c r="F10" s="7">
        <v>9</v>
      </c>
      <c r="G10" s="7">
        <v>8</v>
      </c>
      <c r="H10" s="7">
        <f t="shared" si="6"/>
        <v>17</v>
      </c>
      <c r="I10" s="7">
        <v>9</v>
      </c>
      <c r="J10" s="7">
        <v>9</v>
      </c>
      <c r="K10" s="7">
        <f t="shared" si="0"/>
        <v>18</v>
      </c>
      <c r="L10" s="7">
        <v>14</v>
      </c>
      <c r="M10" s="7">
        <v>11</v>
      </c>
      <c r="N10" s="7">
        <f t="shared" si="1"/>
        <v>25</v>
      </c>
      <c r="O10" s="7">
        <v>26</v>
      </c>
      <c r="P10" s="7">
        <v>22</v>
      </c>
      <c r="Q10" s="7">
        <f t="shared" si="2"/>
        <v>48</v>
      </c>
      <c r="R10" s="8">
        <v>-6</v>
      </c>
      <c r="S10" s="8">
        <v>-12</v>
      </c>
      <c r="T10" s="8">
        <f t="shared" si="3"/>
        <v>-18</v>
      </c>
      <c r="U10" s="9">
        <f t="shared" si="4"/>
        <v>-42</v>
      </c>
    </row>
    <row r="11" spans="1:21" ht="36.75" customHeight="1" x14ac:dyDescent="0.15">
      <c r="A11" s="5" t="s">
        <v>16</v>
      </c>
      <c r="B11" s="6">
        <v>3613</v>
      </c>
      <c r="C11" s="6">
        <v>4697</v>
      </c>
      <c r="D11" s="6">
        <v>4862</v>
      </c>
      <c r="E11" s="6">
        <f t="shared" si="5"/>
        <v>9559</v>
      </c>
      <c r="F11" s="7">
        <v>3</v>
      </c>
      <c r="G11" s="7">
        <v>1</v>
      </c>
      <c r="H11" s="7">
        <f t="shared" si="6"/>
        <v>4</v>
      </c>
      <c r="I11" s="7">
        <v>1</v>
      </c>
      <c r="J11" s="7">
        <v>5</v>
      </c>
      <c r="K11" s="7">
        <f t="shared" si="0"/>
        <v>6</v>
      </c>
      <c r="L11" s="7">
        <v>10</v>
      </c>
      <c r="M11" s="7">
        <v>8</v>
      </c>
      <c r="N11" s="7">
        <f t="shared" si="1"/>
        <v>18</v>
      </c>
      <c r="O11" s="7">
        <v>10</v>
      </c>
      <c r="P11" s="7">
        <v>8</v>
      </c>
      <c r="Q11" s="7">
        <f t="shared" si="2"/>
        <v>18</v>
      </c>
      <c r="R11" s="8">
        <v>-1</v>
      </c>
      <c r="S11" s="8">
        <v>6</v>
      </c>
      <c r="T11" s="8">
        <f t="shared" si="3"/>
        <v>5</v>
      </c>
      <c r="U11" s="9">
        <f t="shared" si="4"/>
        <v>3</v>
      </c>
    </row>
    <row r="12" spans="1:21" ht="36.75" customHeight="1" x14ac:dyDescent="0.15">
      <c r="A12" s="5" t="s">
        <v>17</v>
      </c>
      <c r="B12" s="6">
        <v>495</v>
      </c>
      <c r="C12" s="6">
        <v>606</v>
      </c>
      <c r="D12" s="6">
        <v>664</v>
      </c>
      <c r="E12" s="6">
        <f t="shared" si="5"/>
        <v>1270</v>
      </c>
      <c r="F12" s="7">
        <v>0</v>
      </c>
      <c r="G12" s="7">
        <v>0</v>
      </c>
      <c r="H12" s="7">
        <f t="shared" si="6"/>
        <v>0</v>
      </c>
      <c r="I12" s="7">
        <v>1</v>
      </c>
      <c r="J12" s="7">
        <v>3</v>
      </c>
      <c r="K12" s="7">
        <f t="shared" si="0"/>
        <v>4</v>
      </c>
      <c r="L12" s="7">
        <v>0</v>
      </c>
      <c r="M12" s="7">
        <v>0</v>
      </c>
      <c r="N12" s="7">
        <f t="shared" si="1"/>
        <v>0</v>
      </c>
      <c r="O12" s="7">
        <v>1</v>
      </c>
      <c r="P12" s="7">
        <v>2</v>
      </c>
      <c r="Q12" s="7">
        <f t="shared" si="2"/>
        <v>3</v>
      </c>
      <c r="R12" s="8">
        <v>-2</v>
      </c>
      <c r="S12" s="8">
        <v>0</v>
      </c>
      <c r="T12" s="8">
        <f t="shared" si="3"/>
        <v>-2</v>
      </c>
      <c r="U12" s="9">
        <f t="shared" si="4"/>
        <v>-9</v>
      </c>
    </row>
    <row r="13" spans="1:21" ht="36.75" customHeight="1" thickBot="1" x14ac:dyDescent="0.2">
      <c r="A13" s="11" t="s">
        <v>20</v>
      </c>
      <c r="B13" s="12">
        <v>5088</v>
      </c>
      <c r="C13" s="12">
        <v>6892</v>
      </c>
      <c r="D13" s="12">
        <v>7168</v>
      </c>
      <c r="E13" s="6">
        <f t="shared" si="5"/>
        <v>14060</v>
      </c>
      <c r="F13" s="13">
        <v>4</v>
      </c>
      <c r="G13" s="13">
        <v>5</v>
      </c>
      <c r="H13" s="13">
        <f t="shared" si="6"/>
        <v>9</v>
      </c>
      <c r="I13" s="13">
        <v>6</v>
      </c>
      <c r="J13" s="13">
        <v>2</v>
      </c>
      <c r="K13" s="13">
        <f t="shared" si="0"/>
        <v>8</v>
      </c>
      <c r="L13" s="13">
        <v>6</v>
      </c>
      <c r="M13" s="13">
        <v>6</v>
      </c>
      <c r="N13" s="13">
        <f t="shared" si="1"/>
        <v>12</v>
      </c>
      <c r="O13" s="13">
        <v>12</v>
      </c>
      <c r="P13" s="13">
        <v>12</v>
      </c>
      <c r="Q13" s="13">
        <f t="shared" si="2"/>
        <v>24</v>
      </c>
      <c r="R13" s="14">
        <v>13</v>
      </c>
      <c r="S13" s="14">
        <v>8</v>
      </c>
      <c r="T13" s="14">
        <f t="shared" si="3"/>
        <v>21</v>
      </c>
      <c r="U13" s="9">
        <f t="shared" si="4"/>
        <v>10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78357</v>
      </c>
      <c r="C14" s="26">
        <f>SUM(C7:C13)</f>
        <v>93314</v>
      </c>
      <c r="D14" s="26">
        <f>SUM(D7:D13)</f>
        <v>92591</v>
      </c>
      <c r="E14" s="22">
        <f>C14+D14</f>
        <v>185905</v>
      </c>
      <c r="F14" s="22">
        <f>SUM(F7:F13)</f>
        <v>47</v>
      </c>
      <c r="G14" s="22">
        <f>SUM(G7:G13)</f>
        <v>53</v>
      </c>
      <c r="H14" s="22">
        <f t="shared" si="6"/>
        <v>100</v>
      </c>
      <c r="I14" s="22">
        <f t="shared" ref="I14:U14" si="7">SUM(I7:I13)</f>
        <v>81</v>
      </c>
      <c r="J14" s="22">
        <f t="shared" si="7"/>
        <v>74</v>
      </c>
      <c r="K14" s="22">
        <f t="shared" si="7"/>
        <v>155</v>
      </c>
      <c r="L14" s="22">
        <f t="shared" si="7"/>
        <v>166</v>
      </c>
      <c r="M14" s="22">
        <f t="shared" si="7"/>
        <v>122</v>
      </c>
      <c r="N14" s="22">
        <f t="shared" si="7"/>
        <v>288</v>
      </c>
      <c r="O14" s="22">
        <f t="shared" si="7"/>
        <v>223</v>
      </c>
      <c r="P14" s="22">
        <f t="shared" si="7"/>
        <v>175</v>
      </c>
      <c r="Q14" s="22">
        <f t="shared" si="7"/>
        <v>398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-165</v>
      </c>
    </row>
    <row r="15" spans="1:21" ht="36.75" customHeight="1" thickTop="1" x14ac:dyDescent="0.15">
      <c r="A15" s="16" t="s">
        <v>19</v>
      </c>
      <c r="B15" s="24">
        <f>B14-B16</f>
        <v>-8</v>
      </c>
      <c r="C15" s="24">
        <f>C14-C16</f>
        <v>-91</v>
      </c>
      <c r="D15" s="24">
        <f>D14-D16</f>
        <v>-74</v>
      </c>
      <c r="E15" s="24">
        <f>C15+D15</f>
        <v>-165</v>
      </c>
      <c r="F15" s="111">
        <f>H14-K14</f>
        <v>-55</v>
      </c>
      <c r="G15" s="112"/>
      <c r="H15" s="112"/>
      <c r="I15" s="112"/>
      <c r="J15" s="112"/>
      <c r="K15" s="113"/>
      <c r="L15" s="111">
        <f>N14-Q14</f>
        <v>-110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78365</v>
      </c>
      <c r="C16" s="27">
        <v>93405</v>
      </c>
      <c r="D16" s="27">
        <v>92665</v>
      </c>
      <c r="E16" s="28">
        <v>186070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E15" sqref="E15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29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21169</v>
      </c>
      <c r="C7" s="6">
        <v>23591</v>
      </c>
      <c r="D7" s="6">
        <v>22425</v>
      </c>
      <c r="E7" s="6">
        <f t="shared" ref="E7:E13" si="0">SUM(C7:D7)</f>
        <v>46016</v>
      </c>
      <c r="F7" s="7">
        <v>15</v>
      </c>
      <c r="G7" s="7">
        <v>11</v>
      </c>
      <c r="H7" s="7">
        <f>SUM(F7+G7)</f>
        <v>26</v>
      </c>
      <c r="I7" s="7">
        <v>17</v>
      </c>
      <c r="J7" s="7">
        <v>22</v>
      </c>
      <c r="K7" s="7">
        <f t="shared" ref="K7:K13" si="1">SUM(I7+J7)</f>
        <v>39</v>
      </c>
      <c r="L7" s="7">
        <v>286</v>
      </c>
      <c r="M7" s="7">
        <v>68</v>
      </c>
      <c r="N7" s="7">
        <f t="shared" ref="N7:N13" si="2">SUM(L7+M7)</f>
        <v>354</v>
      </c>
      <c r="O7" s="7">
        <v>120</v>
      </c>
      <c r="P7" s="7">
        <v>72</v>
      </c>
      <c r="Q7" s="7">
        <f t="shared" ref="Q7:Q13" si="3">SUM(O7+P7)</f>
        <v>192</v>
      </c>
      <c r="R7" s="8">
        <v>-16</v>
      </c>
      <c r="S7" s="8">
        <v>-2</v>
      </c>
      <c r="T7" s="8">
        <f t="shared" ref="T7:T13" si="4">SUM(R7+S7)</f>
        <v>-18</v>
      </c>
      <c r="U7" s="9">
        <f t="shared" ref="U7:U13" si="5">H7-K7+N7-Q7+T7</f>
        <v>131</v>
      </c>
    </row>
    <row r="8" spans="1:21" ht="36.75" customHeight="1" x14ac:dyDescent="0.15">
      <c r="A8" s="5" t="s">
        <v>25</v>
      </c>
      <c r="B8" s="6">
        <v>27957</v>
      </c>
      <c r="C8" s="6">
        <v>32727</v>
      </c>
      <c r="D8" s="6">
        <v>32382</v>
      </c>
      <c r="E8" s="6">
        <f t="shared" si="0"/>
        <v>65109</v>
      </c>
      <c r="F8" s="7">
        <v>21</v>
      </c>
      <c r="G8" s="7">
        <v>17</v>
      </c>
      <c r="H8" s="7">
        <f t="shared" ref="H8:H14" si="6">SUM(F8+G8)</f>
        <v>38</v>
      </c>
      <c r="I8" s="7">
        <v>25</v>
      </c>
      <c r="J8" s="7">
        <v>26</v>
      </c>
      <c r="K8" s="7">
        <f t="shared" si="1"/>
        <v>51</v>
      </c>
      <c r="L8" s="7">
        <v>171</v>
      </c>
      <c r="M8" s="7">
        <v>76</v>
      </c>
      <c r="N8" s="7">
        <f t="shared" si="2"/>
        <v>247</v>
      </c>
      <c r="O8" s="7">
        <v>173</v>
      </c>
      <c r="P8" s="7">
        <v>121</v>
      </c>
      <c r="Q8" s="7">
        <f t="shared" si="3"/>
        <v>294</v>
      </c>
      <c r="R8" s="8">
        <v>11</v>
      </c>
      <c r="S8" s="8">
        <v>-2</v>
      </c>
      <c r="T8" s="8">
        <f t="shared" si="4"/>
        <v>9</v>
      </c>
      <c r="U8" s="9">
        <f t="shared" si="5"/>
        <v>-51</v>
      </c>
    </row>
    <row r="9" spans="1:21" ht="36.75" customHeight="1" x14ac:dyDescent="0.15">
      <c r="A9" s="5" t="s">
        <v>14</v>
      </c>
      <c r="B9" s="6">
        <v>10426</v>
      </c>
      <c r="C9" s="6">
        <v>12680</v>
      </c>
      <c r="D9" s="6">
        <v>12474</v>
      </c>
      <c r="E9" s="6">
        <f t="shared" si="0"/>
        <v>25154</v>
      </c>
      <c r="F9" s="7">
        <v>6</v>
      </c>
      <c r="G9" s="7">
        <v>5</v>
      </c>
      <c r="H9" s="7">
        <f t="shared" si="6"/>
        <v>11</v>
      </c>
      <c r="I9" s="7">
        <v>14</v>
      </c>
      <c r="J9" s="7">
        <v>13</v>
      </c>
      <c r="K9" s="7">
        <f t="shared" si="1"/>
        <v>27</v>
      </c>
      <c r="L9" s="7">
        <v>36</v>
      </c>
      <c r="M9" s="7">
        <v>56</v>
      </c>
      <c r="N9" s="7">
        <f t="shared" si="2"/>
        <v>92</v>
      </c>
      <c r="O9" s="7">
        <v>70</v>
      </c>
      <c r="P9" s="7">
        <v>57</v>
      </c>
      <c r="Q9" s="7">
        <f t="shared" si="3"/>
        <v>127</v>
      </c>
      <c r="R9" s="8">
        <v>4</v>
      </c>
      <c r="S9" s="8">
        <v>-1</v>
      </c>
      <c r="T9" s="8">
        <f t="shared" si="4"/>
        <v>3</v>
      </c>
      <c r="U9" s="9">
        <f t="shared" si="5"/>
        <v>-48</v>
      </c>
    </row>
    <row r="10" spans="1:21" ht="36.75" customHeight="1" x14ac:dyDescent="0.15">
      <c r="A10" s="5" t="s">
        <v>15</v>
      </c>
      <c r="B10" s="6">
        <v>9619</v>
      </c>
      <c r="C10" s="6">
        <v>12214</v>
      </c>
      <c r="D10" s="6">
        <v>12692</v>
      </c>
      <c r="E10" s="6">
        <f t="shared" si="0"/>
        <v>24906</v>
      </c>
      <c r="F10" s="7">
        <v>9</v>
      </c>
      <c r="G10" s="7">
        <v>3</v>
      </c>
      <c r="H10" s="7">
        <f t="shared" si="6"/>
        <v>12</v>
      </c>
      <c r="I10" s="7">
        <v>11</v>
      </c>
      <c r="J10" s="7">
        <v>10</v>
      </c>
      <c r="K10" s="7">
        <f t="shared" si="1"/>
        <v>21</v>
      </c>
      <c r="L10" s="7">
        <v>30</v>
      </c>
      <c r="M10" s="7">
        <v>24</v>
      </c>
      <c r="N10" s="7">
        <f t="shared" si="2"/>
        <v>54</v>
      </c>
      <c r="O10" s="7">
        <v>61</v>
      </c>
      <c r="P10" s="7">
        <v>39</v>
      </c>
      <c r="Q10" s="7">
        <f t="shared" si="3"/>
        <v>100</v>
      </c>
      <c r="R10" s="8">
        <v>-7</v>
      </c>
      <c r="S10" s="8">
        <v>-8</v>
      </c>
      <c r="T10" s="8">
        <f t="shared" si="4"/>
        <v>-15</v>
      </c>
      <c r="U10" s="9">
        <f t="shared" si="5"/>
        <v>-70</v>
      </c>
    </row>
    <row r="11" spans="1:21" ht="36.75" customHeight="1" x14ac:dyDescent="0.15">
      <c r="A11" s="5" t="s">
        <v>16</v>
      </c>
      <c r="B11" s="6">
        <v>3609</v>
      </c>
      <c r="C11" s="6">
        <v>4696</v>
      </c>
      <c r="D11" s="6">
        <v>4860</v>
      </c>
      <c r="E11" s="6">
        <f t="shared" si="0"/>
        <v>9556</v>
      </c>
      <c r="F11" s="7">
        <v>4</v>
      </c>
      <c r="G11" s="7">
        <v>1</v>
      </c>
      <c r="H11" s="7">
        <f t="shared" si="6"/>
        <v>5</v>
      </c>
      <c r="I11" s="7">
        <v>4</v>
      </c>
      <c r="J11" s="7">
        <v>2</v>
      </c>
      <c r="K11" s="7">
        <f t="shared" si="1"/>
        <v>6</v>
      </c>
      <c r="L11" s="7">
        <v>16</v>
      </c>
      <c r="M11" s="7">
        <v>11</v>
      </c>
      <c r="N11" s="7">
        <f t="shared" si="2"/>
        <v>27</v>
      </c>
      <c r="O11" s="7">
        <v>15</v>
      </c>
      <c r="P11" s="7">
        <v>19</v>
      </c>
      <c r="Q11" s="7">
        <f t="shared" si="3"/>
        <v>34</v>
      </c>
      <c r="R11" s="8">
        <v>2</v>
      </c>
      <c r="S11" s="8">
        <v>5</v>
      </c>
      <c r="T11" s="8">
        <f t="shared" si="4"/>
        <v>7</v>
      </c>
      <c r="U11" s="9">
        <f t="shared" si="5"/>
        <v>-1</v>
      </c>
    </row>
    <row r="12" spans="1:21" ht="36.75" customHeight="1" x14ac:dyDescent="0.15">
      <c r="A12" s="5" t="s">
        <v>17</v>
      </c>
      <c r="B12" s="6">
        <v>499</v>
      </c>
      <c r="C12" s="6">
        <v>610</v>
      </c>
      <c r="D12" s="6">
        <v>669</v>
      </c>
      <c r="E12" s="6">
        <f t="shared" si="0"/>
        <v>1279</v>
      </c>
      <c r="F12" s="7">
        <v>0</v>
      </c>
      <c r="G12" s="7">
        <v>0</v>
      </c>
      <c r="H12" s="7">
        <f t="shared" si="6"/>
        <v>0</v>
      </c>
      <c r="I12" s="7">
        <v>1</v>
      </c>
      <c r="J12" s="7">
        <v>0</v>
      </c>
      <c r="K12" s="7">
        <f t="shared" si="1"/>
        <v>1</v>
      </c>
      <c r="L12" s="7">
        <v>3</v>
      </c>
      <c r="M12" s="7">
        <v>2</v>
      </c>
      <c r="N12" s="7">
        <f t="shared" si="2"/>
        <v>5</v>
      </c>
      <c r="O12" s="7">
        <v>0</v>
      </c>
      <c r="P12" s="7">
        <v>1</v>
      </c>
      <c r="Q12" s="7">
        <f t="shared" si="3"/>
        <v>1</v>
      </c>
      <c r="R12" s="8">
        <v>0</v>
      </c>
      <c r="S12" s="8">
        <v>0</v>
      </c>
      <c r="T12" s="8">
        <f t="shared" si="4"/>
        <v>0</v>
      </c>
      <c r="U12" s="9">
        <f t="shared" si="5"/>
        <v>3</v>
      </c>
    </row>
    <row r="13" spans="1:21" ht="36.75" customHeight="1" thickBot="1" x14ac:dyDescent="0.2">
      <c r="A13" s="11" t="s">
        <v>20</v>
      </c>
      <c r="B13" s="12">
        <v>5086</v>
      </c>
      <c r="C13" s="12">
        <v>6887</v>
      </c>
      <c r="D13" s="12">
        <v>7163</v>
      </c>
      <c r="E13" s="6">
        <f t="shared" si="0"/>
        <v>14050</v>
      </c>
      <c r="F13" s="13">
        <v>5</v>
      </c>
      <c r="G13" s="13">
        <v>4</v>
      </c>
      <c r="H13" s="13">
        <f t="shared" si="6"/>
        <v>9</v>
      </c>
      <c r="I13" s="13">
        <v>8</v>
      </c>
      <c r="J13" s="13">
        <v>9</v>
      </c>
      <c r="K13" s="13">
        <f t="shared" si="1"/>
        <v>17</v>
      </c>
      <c r="L13" s="13">
        <v>10</v>
      </c>
      <c r="M13" s="13">
        <v>17</v>
      </c>
      <c r="N13" s="13">
        <f t="shared" si="2"/>
        <v>27</v>
      </c>
      <c r="O13" s="13">
        <v>34</v>
      </c>
      <c r="P13" s="13">
        <v>25</v>
      </c>
      <c r="Q13" s="13">
        <f t="shared" si="3"/>
        <v>59</v>
      </c>
      <c r="R13" s="14">
        <v>6</v>
      </c>
      <c r="S13" s="14">
        <v>8</v>
      </c>
      <c r="T13" s="14">
        <f t="shared" si="4"/>
        <v>14</v>
      </c>
      <c r="U13" s="9">
        <f t="shared" si="5"/>
        <v>-26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78365</v>
      </c>
      <c r="C14" s="26">
        <f>SUM(C7:C13)</f>
        <v>93405</v>
      </c>
      <c r="D14" s="26">
        <f>SUM(D7:D13)</f>
        <v>92665</v>
      </c>
      <c r="E14" s="22">
        <f>C14+D14</f>
        <v>186070</v>
      </c>
      <c r="F14" s="22">
        <f>SUM(F7:F13)</f>
        <v>60</v>
      </c>
      <c r="G14" s="22">
        <f>SUM(G7:G13)</f>
        <v>41</v>
      </c>
      <c r="H14" s="22">
        <f t="shared" si="6"/>
        <v>101</v>
      </c>
      <c r="I14" s="22">
        <f t="shared" ref="I14:U14" si="7">SUM(I7:I13)</f>
        <v>80</v>
      </c>
      <c r="J14" s="22">
        <f t="shared" si="7"/>
        <v>82</v>
      </c>
      <c r="K14" s="22">
        <f t="shared" si="7"/>
        <v>162</v>
      </c>
      <c r="L14" s="22">
        <f t="shared" si="7"/>
        <v>552</v>
      </c>
      <c r="M14" s="22">
        <f t="shared" si="7"/>
        <v>254</v>
      </c>
      <c r="N14" s="22">
        <f t="shared" si="7"/>
        <v>806</v>
      </c>
      <c r="O14" s="22">
        <f t="shared" si="7"/>
        <v>473</v>
      </c>
      <c r="P14" s="22">
        <f t="shared" si="7"/>
        <v>334</v>
      </c>
      <c r="Q14" s="22">
        <f t="shared" si="7"/>
        <v>807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-62</v>
      </c>
    </row>
    <row r="15" spans="1:21" ht="36.75" customHeight="1" thickTop="1" x14ac:dyDescent="0.15">
      <c r="A15" s="16" t="s">
        <v>19</v>
      </c>
      <c r="B15" s="24">
        <f>B14-B16</f>
        <v>307</v>
      </c>
      <c r="C15" s="24">
        <f>C14-C16</f>
        <v>59</v>
      </c>
      <c r="D15" s="24">
        <f>D14-D16</f>
        <v>-121</v>
      </c>
      <c r="E15" s="24">
        <f>C15+D15</f>
        <v>-62</v>
      </c>
      <c r="F15" s="111">
        <f>H14-K14</f>
        <v>-61</v>
      </c>
      <c r="G15" s="112"/>
      <c r="H15" s="112"/>
      <c r="I15" s="112"/>
      <c r="J15" s="112"/>
      <c r="K15" s="113"/>
      <c r="L15" s="111">
        <f>N14-Q14</f>
        <v>-1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78058</v>
      </c>
      <c r="C16" s="27">
        <v>93346</v>
      </c>
      <c r="D16" s="27">
        <v>92786</v>
      </c>
      <c r="E16" s="28">
        <v>186132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4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30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20964</v>
      </c>
      <c r="C7" s="6">
        <v>23443</v>
      </c>
      <c r="D7" s="6">
        <v>22442</v>
      </c>
      <c r="E7" s="6">
        <f t="shared" ref="E7:E13" si="0">SUM(C7:D7)</f>
        <v>45885</v>
      </c>
      <c r="F7" s="7">
        <v>12</v>
      </c>
      <c r="G7" s="7">
        <v>12</v>
      </c>
      <c r="H7" s="7">
        <f>SUM(F7+G7)</f>
        <v>24</v>
      </c>
      <c r="I7" s="7">
        <v>27</v>
      </c>
      <c r="J7" s="7">
        <v>34</v>
      </c>
      <c r="K7" s="7">
        <f t="shared" ref="K7:K13" si="1">SUM(I7+J7)</f>
        <v>61</v>
      </c>
      <c r="L7" s="7">
        <v>149</v>
      </c>
      <c r="M7" s="7">
        <v>96</v>
      </c>
      <c r="N7" s="7">
        <f t="shared" ref="N7:N13" si="2">SUM(L7+M7)</f>
        <v>245</v>
      </c>
      <c r="O7" s="7">
        <v>308</v>
      </c>
      <c r="P7" s="7">
        <v>159</v>
      </c>
      <c r="Q7" s="7">
        <f t="shared" ref="Q7:Q13" si="3">SUM(O7+P7)</f>
        <v>467</v>
      </c>
      <c r="R7" s="8">
        <v>-43</v>
      </c>
      <c r="S7" s="8">
        <v>-1</v>
      </c>
      <c r="T7" s="8">
        <f t="shared" ref="T7:T13" si="4">SUM(R7+S7)</f>
        <v>-44</v>
      </c>
      <c r="U7" s="9">
        <f t="shared" ref="U7:U13" si="5">H7-K7+N7-Q7+T7</f>
        <v>-303</v>
      </c>
    </row>
    <row r="8" spans="1:21" ht="36.75" customHeight="1" x14ac:dyDescent="0.15">
      <c r="A8" s="5" t="s">
        <v>25</v>
      </c>
      <c r="B8" s="6">
        <v>27882</v>
      </c>
      <c r="C8" s="6">
        <v>32722</v>
      </c>
      <c r="D8" s="6">
        <v>32438</v>
      </c>
      <c r="E8" s="6">
        <f t="shared" si="0"/>
        <v>65160</v>
      </c>
      <c r="F8" s="7">
        <v>17</v>
      </c>
      <c r="G8" s="7">
        <v>15</v>
      </c>
      <c r="H8" s="7">
        <f t="shared" ref="H8:H14" si="6">SUM(F8+G8)</f>
        <v>32</v>
      </c>
      <c r="I8" s="7">
        <v>32</v>
      </c>
      <c r="J8" s="7">
        <v>33</v>
      </c>
      <c r="K8" s="7">
        <f t="shared" si="1"/>
        <v>65</v>
      </c>
      <c r="L8" s="7">
        <v>153</v>
      </c>
      <c r="M8" s="7">
        <v>113</v>
      </c>
      <c r="N8" s="7">
        <f t="shared" si="2"/>
        <v>266</v>
      </c>
      <c r="O8" s="7">
        <v>252</v>
      </c>
      <c r="P8" s="7">
        <v>181</v>
      </c>
      <c r="Q8" s="7">
        <f t="shared" si="3"/>
        <v>433</v>
      </c>
      <c r="R8" s="8">
        <v>40</v>
      </c>
      <c r="S8" s="8">
        <v>13</v>
      </c>
      <c r="T8" s="8">
        <f t="shared" si="4"/>
        <v>53</v>
      </c>
      <c r="U8" s="9">
        <f t="shared" si="5"/>
        <v>-147</v>
      </c>
    </row>
    <row r="9" spans="1:21" ht="36.75" customHeight="1" x14ac:dyDescent="0.15">
      <c r="A9" s="5" t="s">
        <v>14</v>
      </c>
      <c r="B9" s="6">
        <v>10407</v>
      </c>
      <c r="C9" s="6">
        <v>12718</v>
      </c>
      <c r="D9" s="6">
        <v>12484</v>
      </c>
      <c r="E9" s="6">
        <f t="shared" si="0"/>
        <v>25202</v>
      </c>
      <c r="F9" s="7">
        <v>7</v>
      </c>
      <c r="G9" s="7">
        <v>6</v>
      </c>
      <c r="H9" s="7">
        <f t="shared" si="6"/>
        <v>13</v>
      </c>
      <c r="I9" s="7">
        <v>17</v>
      </c>
      <c r="J9" s="7">
        <v>13</v>
      </c>
      <c r="K9" s="7">
        <f t="shared" si="1"/>
        <v>30</v>
      </c>
      <c r="L9" s="7">
        <v>72</v>
      </c>
      <c r="M9" s="7">
        <v>56</v>
      </c>
      <c r="N9" s="7">
        <f t="shared" si="2"/>
        <v>128</v>
      </c>
      <c r="O9" s="7">
        <v>94</v>
      </c>
      <c r="P9" s="7">
        <v>85</v>
      </c>
      <c r="Q9" s="7">
        <f t="shared" si="3"/>
        <v>179</v>
      </c>
      <c r="R9" s="8">
        <v>0</v>
      </c>
      <c r="S9" s="8">
        <v>-2</v>
      </c>
      <c r="T9" s="8">
        <f t="shared" si="4"/>
        <v>-2</v>
      </c>
      <c r="U9" s="9">
        <f t="shared" si="5"/>
        <v>-70</v>
      </c>
    </row>
    <row r="10" spans="1:21" ht="36.75" customHeight="1" x14ac:dyDescent="0.15">
      <c r="A10" s="5" t="s">
        <v>15</v>
      </c>
      <c r="B10" s="6">
        <v>9622</v>
      </c>
      <c r="C10" s="6">
        <v>12254</v>
      </c>
      <c r="D10" s="6">
        <v>12722</v>
      </c>
      <c r="E10" s="6">
        <f t="shared" si="0"/>
        <v>24976</v>
      </c>
      <c r="F10" s="7">
        <v>11</v>
      </c>
      <c r="G10" s="7">
        <v>13</v>
      </c>
      <c r="H10" s="7">
        <f t="shared" si="6"/>
        <v>24</v>
      </c>
      <c r="I10" s="7">
        <v>6</v>
      </c>
      <c r="J10" s="7">
        <v>9</v>
      </c>
      <c r="K10" s="7">
        <f t="shared" si="1"/>
        <v>15</v>
      </c>
      <c r="L10" s="7">
        <v>44</v>
      </c>
      <c r="M10" s="7">
        <v>44</v>
      </c>
      <c r="N10" s="7">
        <f t="shared" si="2"/>
        <v>88</v>
      </c>
      <c r="O10" s="7">
        <v>85</v>
      </c>
      <c r="P10" s="7">
        <v>87</v>
      </c>
      <c r="Q10" s="7">
        <f t="shared" si="3"/>
        <v>172</v>
      </c>
      <c r="R10" s="8">
        <v>-12</v>
      </c>
      <c r="S10" s="8">
        <v>-16</v>
      </c>
      <c r="T10" s="8">
        <f t="shared" si="4"/>
        <v>-28</v>
      </c>
      <c r="U10" s="9">
        <f t="shared" si="5"/>
        <v>-103</v>
      </c>
    </row>
    <row r="11" spans="1:21" ht="36.75" customHeight="1" x14ac:dyDescent="0.15">
      <c r="A11" s="5" t="s">
        <v>16</v>
      </c>
      <c r="B11" s="6">
        <v>3603</v>
      </c>
      <c r="C11" s="6">
        <v>4693</v>
      </c>
      <c r="D11" s="6">
        <v>4864</v>
      </c>
      <c r="E11" s="6">
        <f t="shared" si="0"/>
        <v>9557</v>
      </c>
      <c r="F11" s="7">
        <v>1</v>
      </c>
      <c r="G11" s="7">
        <v>2</v>
      </c>
      <c r="H11" s="7">
        <f t="shared" si="6"/>
        <v>3</v>
      </c>
      <c r="I11" s="7">
        <v>3</v>
      </c>
      <c r="J11" s="7">
        <v>6</v>
      </c>
      <c r="K11" s="7">
        <f t="shared" si="1"/>
        <v>9</v>
      </c>
      <c r="L11" s="7">
        <v>22</v>
      </c>
      <c r="M11" s="7">
        <v>19</v>
      </c>
      <c r="N11" s="7">
        <f t="shared" si="2"/>
        <v>41</v>
      </c>
      <c r="O11" s="7">
        <v>23</v>
      </c>
      <c r="P11" s="7">
        <v>25</v>
      </c>
      <c r="Q11" s="7">
        <f t="shared" si="3"/>
        <v>48</v>
      </c>
      <c r="R11" s="8">
        <v>4</v>
      </c>
      <c r="S11" s="8">
        <v>6</v>
      </c>
      <c r="T11" s="8">
        <f t="shared" si="4"/>
        <v>10</v>
      </c>
      <c r="U11" s="9">
        <f t="shared" si="5"/>
        <v>-3</v>
      </c>
    </row>
    <row r="12" spans="1:21" ht="36.75" customHeight="1" x14ac:dyDescent="0.15">
      <c r="A12" s="5" t="s">
        <v>17</v>
      </c>
      <c r="B12" s="6">
        <v>495</v>
      </c>
      <c r="C12" s="6">
        <v>608</v>
      </c>
      <c r="D12" s="6">
        <v>668</v>
      </c>
      <c r="E12" s="6">
        <f t="shared" si="0"/>
        <v>1276</v>
      </c>
      <c r="F12" s="7">
        <v>0</v>
      </c>
      <c r="G12" s="7">
        <v>0</v>
      </c>
      <c r="H12" s="7">
        <f t="shared" si="6"/>
        <v>0</v>
      </c>
      <c r="I12" s="7">
        <v>2</v>
      </c>
      <c r="J12" s="7">
        <v>4</v>
      </c>
      <c r="K12" s="7">
        <f t="shared" si="1"/>
        <v>6</v>
      </c>
      <c r="L12" s="7">
        <v>0</v>
      </c>
      <c r="M12" s="7">
        <v>0</v>
      </c>
      <c r="N12" s="7">
        <f t="shared" si="2"/>
        <v>0</v>
      </c>
      <c r="O12" s="7">
        <v>3</v>
      </c>
      <c r="P12" s="7">
        <v>3</v>
      </c>
      <c r="Q12" s="7">
        <f t="shared" si="3"/>
        <v>6</v>
      </c>
      <c r="R12" s="8">
        <v>0</v>
      </c>
      <c r="S12" s="8">
        <v>1</v>
      </c>
      <c r="T12" s="8">
        <f t="shared" si="4"/>
        <v>1</v>
      </c>
      <c r="U12" s="9">
        <f t="shared" si="5"/>
        <v>-11</v>
      </c>
    </row>
    <row r="13" spans="1:21" ht="36.75" customHeight="1" thickBot="1" x14ac:dyDescent="0.2">
      <c r="A13" s="11" t="s">
        <v>20</v>
      </c>
      <c r="B13" s="12">
        <v>5085</v>
      </c>
      <c r="C13" s="12">
        <v>6908</v>
      </c>
      <c r="D13" s="12">
        <v>7168</v>
      </c>
      <c r="E13" s="6">
        <f t="shared" si="0"/>
        <v>14076</v>
      </c>
      <c r="F13" s="13">
        <v>7</v>
      </c>
      <c r="G13" s="13">
        <v>4</v>
      </c>
      <c r="H13" s="13">
        <f t="shared" si="6"/>
        <v>11</v>
      </c>
      <c r="I13" s="13">
        <v>6</v>
      </c>
      <c r="J13" s="13">
        <v>5</v>
      </c>
      <c r="K13" s="13">
        <f t="shared" si="1"/>
        <v>11</v>
      </c>
      <c r="L13" s="13">
        <v>18</v>
      </c>
      <c r="M13" s="13">
        <v>21</v>
      </c>
      <c r="N13" s="13">
        <f t="shared" si="2"/>
        <v>39</v>
      </c>
      <c r="O13" s="13">
        <v>38</v>
      </c>
      <c r="P13" s="13">
        <v>30</v>
      </c>
      <c r="Q13" s="13">
        <f t="shared" si="3"/>
        <v>68</v>
      </c>
      <c r="R13" s="14">
        <v>11</v>
      </c>
      <c r="S13" s="14">
        <v>-1</v>
      </c>
      <c r="T13" s="14">
        <f t="shared" si="4"/>
        <v>10</v>
      </c>
      <c r="U13" s="9">
        <f t="shared" si="5"/>
        <v>-19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78058</v>
      </c>
      <c r="C14" s="26">
        <f>SUM(C7:C13)</f>
        <v>93346</v>
      </c>
      <c r="D14" s="26">
        <f>SUM(D7:D13)</f>
        <v>92786</v>
      </c>
      <c r="E14" s="22">
        <f>C14+D14</f>
        <v>186132</v>
      </c>
      <c r="F14" s="22">
        <f>SUM(F7:F13)</f>
        <v>55</v>
      </c>
      <c r="G14" s="22">
        <f>SUM(G7:G13)</f>
        <v>52</v>
      </c>
      <c r="H14" s="22">
        <f t="shared" si="6"/>
        <v>107</v>
      </c>
      <c r="I14" s="22">
        <f t="shared" ref="I14:U14" si="7">SUM(I7:I13)</f>
        <v>93</v>
      </c>
      <c r="J14" s="22">
        <f t="shared" si="7"/>
        <v>104</v>
      </c>
      <c r="K14" s="22">
        <f t="shared" si="7"/>
        <v>197</v>
      </c>
      <c r="L14" s="22">
        <f t="shared" si="7"/>
        <v>458</v>
      </c>
      <c r="M14" s="22">
        <f t="shared" si="7"/>
        <v>349</v>
      </c>
      <c r="N14" s="22">
        <f t="shared" si="7"/>
        <v>807</v>
      </c>
      <c r="O14" s="22">
        <f t="shared" si="7"/>
        <v>803</v>
      </c>
      <c r="P14" s="22">
        <f t="shared" si="7"/>
        <v>570</v>
      </c>
      <c r="Q14" s="22">
        <f t="shared" si="7"/>
        <v>1373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-656</v>
      </c>
    </row>
    <row r="15" spans="1:21" ht="36.75" customHeight="1" thickTop="1" x14ac:dyDescent="0.15">
      <c r="A15" s="16" t="s">
        <v>19</v>
      </c>
      <c r="B15" s="24">
        <f>B14-B16</f>
        <v>-95</v>
      </c>
      <c r="C15" s="24">
        <f>C14-C16</f>
        <v>-383</v>
      </c>
      <c r="D15" s="24">
        <f>D14-D16</f>
        <v>-273</v>
      </c>
      <c r="E15" s="24">
        <f>C15+D15</f>
        <v>-656</v>
      </c>
      <c r="F15" s="111">
        <f>H14-K14</f>
        <v>-90</v>
      </c>
      <c r="G15" s="112"/>
      <c r="H15" s="112"/>
      <c r="I15" s="112"/>
      <c r="J15" s="112"/>
      <c r="K15" s="113"/>
      <c r="L15" s="111">
        <f>N14-Q14</f>
        <v>-566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78153</v>
      </c>
      <c r="C16" s="27">
        <v>93729</v>
      </c>
      <c r="D16" s="27">
        <v>93059</v>
      </c>
      <c r="E16" s="28">
        <v>186788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4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31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21111</v>
      </c>
      <c r="C7" s="6">
        <v>23660</v>
      </c>
      <c r="D7" s="6">
        <v>22528</v>
      </c>
      <c r="E7" s="6">
        <f t="shared" ref="E7:E13" si="0">SUM(C7:D7)</f>
        <v>46188</v>
      </c>
      <c r="F7" s="7">
        <v>13</v>
      </c>
      <c r="G7" s="7">
        <v>13</v>
      </c>
      <c r="H7" s="7">
        <f t="shared" ref="H7:H14" si="1">SUM(F7+G7)</f>
        <v>26</v>
      </c>
      <c r="I7" s="7">
        <v>26</v>
      </c>
      <c r="J7" s="7">
        <v>24</v>
      </c>
      <c r="K7" s="7">
        <f t="shared" ref="K7:K13" si="2">SUM(I7+J7)</f>
        <v>50</v>
      </c>
      <c r="L7" s="7">
        <v>35</v>
      </c>
      <c r="M7" s="7">
        <v>12</v>
      </c>
      <c r="N7" s="7">
        <f t="shared" ref="N7:N13" si="3">SUM(L7+M7)</f>
        <v>47</v>
      </c>
      <c r="O7" s="7">
        <v>45</v>
      </c>
      <c r="P7" s="7">
        <v>39</v>
      </c>
      <c r="Q7" s="7">
        <f t="shared" ref="Q7:Q13" si="4">SUM(O7+P7)</f>
        <v>84</v>
      </c>
      <c r="R7" s="8">
        <v>0</v>
      </c>
      <c r="S7" s="8">
        <v>-6</v>
      </c>
      <c r="T7" s="8">
        <f t="shared" ref="T7:T13" si="5">SUM(R7+S7)</f>
        <v>-6</v>
      </c>
      <c r="U7" s="9">
        <v>-67</v>
      </c>
    </row>
    <row r="8" spans="1:21" ht="36.75" customHeight="1" x14ac:dyDescent="0.15">
      <c r="A8" s="5" t="s">
        <v>25</v>
      </c>
      <c r="B8" s="6">
        <v>27848</v>
      </c>
      <c r="C8" s="6">
        <v>32796</v>
      </c>
      <c r="D8" s="6">
        <v>32511</v>
      </c>
      <c r="E8" s="6">
        <f t="shared" si="0"/>
        <v>65307</v>
      </c>
      <c r="F8" s="7">
        <v>15</v>
      </c>
      <c r="G8" s="7">
        <v>12</v>
      </c>
      <c r="H8" s="7">
        <f t="shared" si="1"/>
        <v>27</v>
      </c>
      <c r="I8" s="7">
        <v>36</v>
      </c>
      <c r="J8" s="7">
        <v>29</v>
      </c>
      <c r="K8" s="7">
        <f t="shared" si="2"/>
        <v>65</v>
      </c>
      <c r="L8" s="7">
        <v>36</v>
      </c>
      <c r="M8" s="7">
        <v>33</v>
      </c>
      <c r="N8" s="7">
        <f t="shared" si="3"/>
        <v>69</v>
      </c>
      <c r="O8" s="7">
        <v>87</v>
      </c>
      <c r="P8" s="7">
        <v>57</v>
      </c>
      <c r="Q8" s="7">
        <f t="shared" si="4"/>
        <v>144</v>
      </c>
      <c r="R8" s="8">
        <v>-3</v>
      </c>
      <c r="S8" s="8">
        <v>5</v>
      </c>
      <c r="T8" s="8">
        <f t="shared" si="5"/>
        <v>2</v>
      </c>
      <c r="U8" s="9">
        <v>-111</v>
      </c>
    </row>
    <row r="9" spans="1:21" ht="36.75" customHeight="1" x14ac:dyDescent="0.15">
      <c r="A9" s="5" t="s">
        <v>14</v>
      </c>
      <c r="B9" s="6">
        <v>10397</v>
      </c>
      <c r="C9" s="6">
        <v>12750</v>
      </c>
      <c r="D9" s="6">
        <v>12522</v>
      </c>
      <c r="E9" s="6">
        <f t="shared" si="0"/>
        <v>25272</v>
      </c>
      <c r="F9" s="7">
        <v>6</v>
      </c>
      <c r="G9" s="7">
        <v>9</v>
      </c>
      <c r="H9" s="7">
        <f t="shared" si="1"/>
        <v>15</v>
      </c>
      <c r="I9" s="7">
        <v>10</v>
      </c>
      <c r="J9" s="7">
        <v>12</v>
      </c>
      <c r="K9" s="7">
        <f t="shared" si="2"/>
        <v>22</v>
      </c>
      <c r="L9" s="7">
        <v>25</v>
      </c>
      <c r="M9" s="7">
        <v>16</v>
      </c>
      <c r="N9" s="7">
        <f t="shared" si="3"/>
        <v>41</v>
      </c>
      <c r="O9" s="7">
        <v>31</v>
      </c>
      <c r="P9" s="7">
        <v>24</v>
      </c>
      <c r="Q9" s="7">
        <f t="shared" si="4"/>
        <v>55</v>
      </c>
      <c r="R9" s="8">
        <v>14</v>
      </c>
      <c r="S9" s="8">
        <v>8</v>
      </c>
      <c r="T9" s="8">
        <f t="shared" si="5"/>
        <v>22</v>
      </c>
      <c r="U9" s="9">
        <v>1</v>
      </c>
    </row>
    <row r="10" spans="1:21" ht="36.75" customHeight="1" x14ac:dyDescent="0.15">
      <c r="A10" s="5" t="s">
        <v>15</v>
      </c>
      <c r="B10" s="6">
        <v>9634</v>
      </c>
      <c r="C10" s="6">
        <v>12302</v>
      </c>
      <c r="D10" s="6">
        <v>12777</v>
      </c>
      <c r="E10" s="6">
        <f t="shared" si="0"/>
        <v>25079</v>
      </c>
      <c r="F10" s="7">
        <v>5</v>
      </c>
      <c r="G10" s="7">
        <v>4</v>
      </c>
      <c r="H10" s="7">
        <f t="shared" si="1"/>
        <v>9</v>
      </c>
      <c r="I10" s="7">
        <v>7</v>
      </c>
      <c r="J10" s="7">
        <v>10</v>
      </c>
      <c r="K10" s="7">
        <f t="shared" si="2"/>
        <v>17</v>
      </c>
      <c r="L10" s="7">
        <v>18</v>
      </c>
      <c r="M10" s="7">
        <v>11</v>
      </c>
      <c r="N10" s="7">
        <f t="shared" si="3"/>
        <v>29</v>
      </c>
      <c r="O10" s="7">
        <v>19</v>
      </c>
      <c r="P10" s="7">
        <v>20</v>
      </c>
      <c r="Q10" s="7">
        <f t="shared" si="4"/>
        <v>39</v>
      </c>
      <c r="R10" s="8">
        <v>-15</v>
      </c>
      <c r="S10" s="8">
        <v>-8</v>
      </c>
      <c r="T10" s="8">
        <f t="shared" si="5"/>
        <v>-23</v>
      </c>
      <c r="U10" s="9">
        <v>-41</v>
      </c>
    </row>
    <row r="11" spans="1:21" ht="36.75" customHeight="1" x14ac:dyDescent="0.15">
      <c r="A11" s="5" t="s">
        <v>16</v>
      </c>
      <c r="B11" s="6">
        <v>3585</v>
      </c>
      <c r="C11" s="6">
        <v>4692</v>
      </c>
      <c r="D11" s="6">
        <v>4868</v>
      </c>
      <c r="E11" s="6">
        <f t="shared" si="0"/>
        <v>9560</v>
      </c>
      <c r="F11" s="7">
        <v>0</v>
      </c>
      <c r="G11" s="7">
        <v>6</v>
      </c>
      <c r="H11" s="7">
        <f t="shared" si="1"/>
        <v>6</v>
      </c>
      <c r="I11" s="7">
        <v>7</v>
      </c>
      <c r="J11" s="7">
        <v>4</v>
      </c>
      <c r="K11" s="7">
        <f t="shared" si="2"/>
        <v>11</v>
      </c>
      <c r="L11" s="7">
        <v>2</v>
      </c>
      <c r="M11" s="7">
        <v>6</v>
      </c>
      <c r="N11" s="7">
        <f t="shared" si="3"/>
        <v>8</v>
      </c>
      <c r="O11" s="7">
        <v>6</v>
      </c>
      <c r="P11" s="7">
        <v>3</v>
      </c>
      <c r="Q11" s="7">
        <f t="shared" si="4"/>
        <v>9</v>
      </c>
      <c r="R11" s="8">
        <v>6</v>
      </c>
      <c r="S11" s="8">
        <v>1</v>
      </c>
      <c r="T11" s="8">
        <f t="shared" si="5"/>
        <v>7</v>
      </c>
      <c r="U11" s="9">
        <v>1</v>
      </c>
    </row>
    <row r="12" spans="1:21" ht="36.75" customHeight="1" x14ac:dyDescent="0.15">
      <c r="A12" s="5" t="s">
        <v>17</v>
      </c>
      <c r="B12" s="6">
        <v>500</v>
      </c>
      <c r="C12" s="6">
        <v>613</v>
      </c>
      <c r="D12" s="6">
        <v>674</v>
      </c>
      <c r="E12" s="6">
        <f t="shared" si="0"/>
        <v>1287</v>
      </c>
      <c r="F12" s="7">
        <v>0</v>
      </c>
      <c r="G12" s="7">
        <v>0</v>
      </c>
      <c r="H12" s="7">
        <f t="shared" si="1"/>
        <v>0</v>
      </c>
      <c r="I12" s="7">
        <v>1</v>
      </c>
      <c r="J12" s="7">
        <v>0</v>
      </c>
      <c r="K12" s="7">
        <f t="shared" si="2"/>
        <v>1</v>
      </c>
      <c r="L12" s="7">
        <v>1</v>
      </c>
      <c r="M12" s="7">
        <v>0</v>
      </c>
      <c r="N12" s="7">
        <f t="shared" si="3"/>
        <v>1</v>
      </c>
      <c r="O12" s="7">
        <v>3</v>
      </c>
      <c r="P12" s="7">
        <v>2</v>
      </c>
      <c r="Q12" s="7">
        <f t="shared" si="4"/>
        <v>5</v>
      </c>
      <c r="R12" s="8">
        <v>0</v>
      </c>
      <c r="S12" s="8">
        <v>-1</v>
      </c>
      <c r="T12" s="8">
        <f t="shared" si="5"/>
        <v>-1</v>
      </c>
      <c r="U12" s="9">
        <v>-6</v>
      </c>
    </row>
    <row r="13" spans="1:21" ht="36.75" customHeight="1" thickBot="1" x14ac:dyDescent="0.2">
      <c r="A13" s="11" t="s">
        <v>20</v>
      </c>
      <c r="B13" s="12">
        <v>5078</v>
      </c>
      <c r="C13" s="12">
        <v>6916</v>
      </c>
      <c r="D13" s="12">
        <v>7179</v>
      </c>
      <c r="E13" s="6">
        <f t="shared" si="0"/>
        <v>14095</v>
      </c>
      <c r="F13" s="13">
        <v>1</v>
      </c>
      <c r="G13" s="13">
        <v>6</v>
      </c>
      <c r="H13" s="13">
        <f t="shared" si="1"/>
        <v>7</v>
      </c>
      <c r="I13" s="13">
        <v>11</v>
      </c>
      <c r="J13" s="13">
        <v>9</v>
      </c>
      <c r="K13" s="13">
        <f t="shared" si="2"/>
        <v>20</v>
      </c>
      <c r="L13" s="13">
        <v>7</v>
      </c>
      <c r="M13" s="13">
        <v>6</v>
      </c>
      <c r="N13" s="13">
        <f t="shared" si="3"/>
        <v>13</v>
      </c>
      <c r="O13" s="13">
        <v>13</v>
      </c>
      <c r="P13" s="13">
        <v>5</v>
      </c>
      <c r="Q13" s="13">
        <f t="shared" si="4"/>
        <v>18</v>
      </c>
      <c r="R13" s="14">
        <v>-2</v>
      </c>
      <c r="S13" s="14">
        <v>1</v>
      </c>
      <c r="T13" s="14">
        <f t="shared" si="5"/>
        <v>-1</v>
      </c>
      <c r="U13" s="15">
        <v>-19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78153</v>
      </c>
      <c r="C14" s="26">
        <f>SUM(C7:C13)</f>
        <v>93729</v>
      </c>
      <c r="D14" s="26">
        <f>SUM(D7:D13)</f>
        <v>93059</v>
      </c>
      <c r="E14" s="22">
        <f>C14+D14</f>
        <v>186788</v>
      </c>
      <c r="F14" s="22">
        <f>SUM(F7:F13)</f>
        <v>40</v>
      </c>
      <c r="G14" s="22">
        <f>SUM(G7:G13)</f>
        <v>50</v>
      </c>
      <c r="H14" s="22">
        <f t="shared" si="1"/>
        <v>90</v>
      </c>
      <c r="I14" s="22">
        <f t="shared" ref="I14:U14" si="6">SUM(I7:I13)</f>
        <v>98</v>
      </c>
      <c r="J14" s="22">
        <f t="shared" si="6"/>
        <v>88</v>
      </c>
      <c r="K14" s="22">
        <f t="shared" si="6"/>
        <v>186</v>
      </c>
      <c r="L14" s="22">
        <f t="shared" si="6"/>
        <v>124</v>
      </c>
      <c r="M14" s="22">
        <f t="shared" si="6"/>
        <v>84</v>
      </c>
      <c r="N14" s="22">
        <f t="shared" si="6"/>
        <v>208</v>
      </c>
      <c r="O14" s="22">
        <f t="shared" si="6"/>
        <v>204</v>
      </c>
      <c r="P14" s="22">
        <f t="shared" si="6"/>
        <v>150</v>
      </c>
      <c r="Q14" s="22">
        <f t="shared" si="6"/>
        <v>354</v>
      </c>
      <c r="R14" s="22">
        <f t="shared" si="6"/>
        <v>0</v>
      </c>
      <c r="S14" s="22">
        <f t="shared" si="6"/>
        <v>0</v>
      </c>
      <c r="T14" s="22">
        <f t="shared" si="6"/>
        <v>0</v>
      </c>
      <c r="U14" s="23">
        <f t="shared" si="6"/>
        <v>-242</v>
      </c>
    </row>
    <row r="15" spans="1:21" ht="36.75" customHeight="1" thickTop="1" x14ac:dyDescent="0.15">
      <c r="A15" s="16" t="s">
        <v>19</v>
      </c>
      <c r="B15" s="24">
        <f>B14-B16</f>
        <v>-85</v>
      </c>
      <c r="C15" s="24">
        <f>C14-C16</f>
        <v>-138</v>
      </c>
      <c r="D15" s="24">
        <f>D14-D16</f>
        <v>-104</v>
      </c>
      <c r="E15" s="24">
        <f>C15+D15</f>
        <v>-242</v>
      </c>
      <c r="F15" s="111">
        <f>H14-K14</f>
        <v>-96</v>
      </c>
      <c r="G15" s="112"/>
      <c r="H15" s="112"/>
      <c r="I15" s="112"/>
      <c r="J15" s="112"/>
      <c r="K15" s="113"/>
      <c r="L15" s="111">
        <f>N14-Q14</f>
        <v>-146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78238</v>
      </c>
      <c r="C16" s="27">
        <v>93867</v>
      </c>
      <c r="D16" s="27">
        <v>93163</v>
      </c>
      <c r="E16" s="28">
        <f>C16+D16</f>
        <v>187030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F14" sqref="F14:G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32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21152</v>
      </c>
      <c r="C7" s="6">
        <v>23683</v>
      </c>
      <c r="D7" s="6">
        <v>22572</v>
      </c>
      <c r="E7" s="6">
        <f t="shared" ref="E7:E13" si="0">SUM(C7:D7)</f>
        <v>46255</v>
      </c>
      <c r="F7" s="7">
        <v>18</v>
      </c>
      <c r="G7" s="7">
        <v>15</v>
      </c>
      <c r="H7" s="7">
        <f t="shared" ref="H7:H14" si="1">SUM(F7+G7)</f>
        <v>33</v>
      </c>
      <c r="I7" s="7">
        <v>30</v>
      </c>
      <c r="J7" s="7">
        <v>24</v>
      </c>
      <c r="K7" s="7">
        <f t="shared" ref="K7:K13" si="2">SUM(I7+J7)</f>
        <v>54</v>
      </c>
      <c r="L7" s="7">
        <v>98</v>
      </c>
      <c r="M7" s="7">
        <v>43</v>
      </c>
      <c r="N7" s="7">
        <f t="shared" ref="N7:N13" si="3">SUM(L7+M7)</f>
        <v>141</v>
      </c>
      <c r="O7" s="7">
        <v>58</v>
      </c>
      <c r="P7" s="7">
        <v>37</v>
      </c>
      <c r="Q7" s="7">
        <f t="shared" ref="Q7:Q13" si="4">SUM(O7+P7)</f>
        <v>95</v>
      </c>
      <c r="R7" s="8">
        <v>4</v>
      </c>
      <c r="S7" s="8">
        <v>-6</v>
      </c>
      <c r="T7" s="8">
        <f t="shared" ref="T7:T13" si="5">SUM(R7+S7)</f>
        <v>-2</v>
      </c>
      <c r="U7" s="9">
        <v>23</v>
      </c>
    </row>
    <row r="8" spans="1:21" ht="36.75" customHeight="1" x14ac:dyDescent="0.15">
      <c r="A8" s="5" t="s">
        <v>25</v>
      </c>
      <c r="B8" s="6">
        <v>27898</v>
      </c>
      <c r="C8" s="6">
        <v>32871</v>
      </c>
      <c r="D8" s="6">
        <v>32547</v>
      </c>
      <c r="E8" s="6">
        <f t="shared" si="0"/>
        <v>65418</v>
      </c>
      <c r="F8" s="7">
        <v>20</v>
      </c>
      <c r="G8" s="7">
        <v>13</v>
      </c>
      <c r="H8" s="7">
        <f t="shared" si="1"/>
        <v>33</v>
      </c>
      <c r="I8" s="7">
        <v>45</v>
      </c>
      <c r="J8" s="7">
        <v>35</v>
      </c>
      <c r="K8" s="7">
        <f t="shared" si="2"/>
        <v>80</v>
      </c>
      <c r="L8" s="7">
        <v>47</v>
      </c>
      <c r="M8" s="7">
        <v>54</v>
      </c>
      <c r="N8" s="7">
        <f t="shared" si="3"/>
        <v>101</v>
      </c>
      <c r="O8" s="7">
        <v>59</v>
      </c>
      <c r="P8" s="7">
        <v>39</v>
      </c>
      <c r="Q8" s="7">
        <f t="shared" si="4"/>
        <v>98</v>
      </c>
      <c r="R8" s="8">
        <v>-11</v>
      </c>
      <c r="S8" s="8">
        <v>-4</v>
      </c>
      <c r="T8" s="8">
        <f t="shared" si="5"/>
        <v>-15</v>
      </c>
      <c r="U8" s="9">
        <v>-59</v>
      </c>
    </row>
    <row r="9" spans="1:21" ht="36.75" customHeight="1" x14ac:dyDescent="0.15">
      <c r="A9" s="5" t="s">
        <v>14</v>
      </c>
      <c r="B9" s="6">
        <v>10385</v>
      </c>
      <c r="C9" s="6">
        <v>12746</v>
      </c>
      <c r="D9" s="6">
        <v>12525</v>
      </c>
      <c r="E9" s="6">
        <f t="shared" si="0"/>
        <v>25271</v>
      </c>
      <c r="F9" s="7">
        <v>8</v>
      </c>
      <c r="G9" s="7">
        <v>3</v>
      </c>
      <c r="H9" s="7">
        <f t="shared" si="1"/>
        <v>11</v>
      </c>
      <c r="I9" s="7">
        <v>20</v>
      </c>
      <c r="J9" s="7">
        <v>20</v>
      </c>
      <c r="K9" s="7">
        <f t="shared" si="2"/>
        <v>40</v>
      </c>
      <c r="L9" s="7">
        <v>18</v>
      </c>
      <c r="M9" s="7">
        <v>16</v>
      </c>
      <c r="N9" s="7">
        <f t="shared" si="3"/>
        <v>34</v>
      </c>
      <c r="O9" s="7">
        <v>41</v>
      </c>
      <c r="P9" s="7">
        <v>20</v>
      </c>
      <c r="Q9" s="7">
        <f t="shared" si="4"/>
        <v>61</v>
      </c>
      <c r="R9" s="8">
        <v>8</v>
      </c>
      <c r="S9" s="8">
        <v>4</v>
      </c>
      <c r="T9" s="8">
        <f t="shared" si="5"/>
        <v>12</v>
      </c>
      <c r="U9" s="9">
        <v>-44</v>
      </c>
    </row>
    <row r="10" spans="1:21" ht="36.75" customHeight="1" x14ac:dyDescent="0.15">
      <c r="A10" s="5" t="s">
        <v>15</v>
      </c>
      <c r="B10" s="6">
        <v>9636</v>
      </c>
      <c r="C10" s="6">
        <v>12320</v>
      </c>
      <c r="D10" s="6">
        <v>12800</v>
      </c>
      <c r="E10" s="6">
        <f t="shared" si="0"/>
        <v>25120</v>
      </c>
      <c r="F10" s="7">
        <v>11</v>
      </c>
      <c r="G10" s="7">
        <v>10</v>
      </c>
      <c r="H10" s="7">
        <f t="shared" si="1"/>
        <v>21</v>
      </c>
      <c r="I10" s="7">
        <v>17</v>
      </c>
      <c r="J10" s="7">
        <v>12</v>
      </c>
      <c r="K10" s="7">
        <f t="shared" si="2"/>
        <v>29</v>
      </c>
      <c r="L10" s="7">
        <v>16</v>
      </c>
      <c r="M10" s="7">
        <v>13</v>
      </c>
      <c r="N10" s="7">
        <f t="shared" si="3"/>
        <v>29</v>
      </c>
      <c r="O10" s="7">
        <v>11</v>
      </c>
      <c r="P10" s="7">
        <v>13</v>
      </c>
      <c r="Q10" s="7">
        <f t="shared" si="4"/>
        <v>24</v>
      </c>
      <c r="R10" s="8">
        <v>-1</v>
      </c>
      <c r="S10" s="8">
        <v>11</v>
      </c>
      <c r="T10" s="8">
        <f t="shared" si="5"/>
        <v>10</v>
      </c>
      <c r="U10" s="9">
        <v>7</v>
      </c>
    </row>
    <row r="11" spans="1:21" ht="36.75" customHeight="1" x14ac:dyDescent="0.15">
      <c r="A11" s="5" t="s">
        <v>16</v>
      </c>
      <c r="B11" s="6">
        <v>3581</v>
      </c>
      <c r="C11" s="6">
        <v>4697</v>
      </c>
      <c r="D11" s="6">
        <v>4862</v>
      </c>
      <c r="E11" s="6">
        <f t="shared" si="0"/>
        <v>9559</v>
      </c>
      <c r="F11" s="7">
        <v>2</v>
      </c>
      <c r="G11" s="7">
        <v>0</v>
      </c>
      <c r="H11" s="7">
        <f t="shared" si="1"/>
        <v>2</v>
      </c>
      <c r="I11" s="7">
        <v>5</v>
      </c>
      <c r="J11" s="7">
        <v>7</v>
      </c>
      <c r="K11" s="7">
        <f t="shared" si="2"/>
        <v>12</v>
      </c>
      <c r="L11" s="7">
        <v>5</v>
      </c>
      <c r="M11" s="7">
        <v>3</v>
      </c>
      <c r="N11" s="7">
        <f t="shared" si="3"/>
        <v>8</v>
      </c>
      <c r="O11" s="7">
        <v>7</v>
      </c>
      <c r="P11" s="7">
        <v>6</v>
      </c>
      <c r="Q11" s="7">
        <f t="shared" si="4"/>
        <v>13</v>
      </c>
      <c r="R11" s="8">
        <v>1</v>
      </c>
      <c r="S11" s="8">
        <v>-1</v>
      </c>
      <c r="T11" s="8">
        <f t="shared" si="5"/>
        <v>0</v>
      </c>
      <c r="U11" s="9">
        <v>-15</v>
      </c>
    </row>
    <row r="12" spans="1:21" ht="36.75" customHeight="1" x14ac:dyDescent="0.15">
      <c r="A12" s="5" t="s">
        <v>17</v>
      </c>
      <c r="B12" s="6">
        <v>502</v>
      </c>
      <c r="C12" s="6">
        <v>616</v>
      </c>
      <c r="D12" s="6">
        <v>677</v>
      </c>
      <c r="E12" s="6">
        <f t="shared" si="0"/>
        <v>1293</v>
      </c>
      <c r="F12" s="7">
        <v>0</v>
      </c>
      <c r="G12" s="7">
        <v>1</v>
      </c>
      <c r="H12" s="7">
        <f t="shared" si="1"/>
        <v>1</v>
      </c>
      <c r="I12" s="7">
        <v>0</v>
      </c>
      <c r="J12" s="7">
        <v>2</v>
      </c>
      <c r="K12" s="7">
        <f t="shared" si="2"/>
        <v>2</v>
      </c>
      <c r="L12" s="7">
        <v>0</v>
      </c>
      <c r="M12" s="7">
        <v>0</v>
      </c>
      <c r="N12" s="7">
        <f t="shared" si="3"/>
        <v>0</v>
      </c>
      <c r="O12" s="7">
        <v>0</v>
      </c>
      <c r="P12" s="7">
        <v>0</v>
      </c>
      <c r="Q12" s="7">
        <f t="shared" si="4"/>
        <v>0</v>
      </c>
      <c r="R12" s="8">
        <v>0</v>
      </c>
      <c r="S12" s="8">
        <v>0</v>
      </c>
      <c r="T12" s="8">
        <f t="shared" si="5"/>
        <v>0</v>
      </c>
      <c r="U12" s="9">
        <v>-1</v>
      </c>
    </row>
    <row r="13" spans="1:21" ht="36.75" customHeight="1" thickBot="1" x14ac:dyDescent="0.2">
      <c r="A13" s="11" t="s">
        <v>20</v>
      </c>
      <c r="B13" s="12">
        <v>5084</v>
      </c>
      <c r="C13" s="12">
        <v>6934</v>
      </c>
      <c r="D13" s="12">
        <v>7180</v>
      </c>
      <c r="E13" s="6">
        <f t="shared" si="0"/>
        <v>14114</v>
      </c>
      <c r="F13" s="13">
        <v>8</v>
      </c>
      <c r="G13" s="13">
        <v>8</v>
      </c>
      <c r="H13" s="13">
        <f t="shared" si="1"/>
        <v>16</v>
      </c>
      <c r="I13" s="13">
        <v>8</v>
      </c>
      <c r="J13" s="13">
        <v>10</v>
      </c>
      <c r="K13" s="13">
        <f t="shared" si="2"/>
        <v>18</v>
      </c>
      <c r="L13" s="13">
        <v>12</v>
      </c>
      <c r="M13" s="13">
        <v>8</v>
      </c>
      <c r="N13" s="13">
        <f t="shared" si="3"/>
        <v>20</v>
      </c>
      <c r="O13" s="13">
        <v>8</v>
      </c>
      <c r="P13" s="13">
        <v>8</v>
      </c>
      <c r="Q13" s="13">
        <f t="shared" si="4"/>
        <v>16</v>
      </c>
      <c r="R13" s="14">
        <v>-1</v>
      </c>
      <c r="S13" s="14">
        <v>-4</v>
      </c>
      <c r="T13" s="14">
        <f t="shared" si="5"/>
        <v>-5</v>
      </c>
      <c r="U13" s="15">
        <v>-3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78238</v>
      </c>
      <c r="C14" s="26">
        <f>SUM(C7:C13)</f>
        <v>93867</v>
      </c>
      <c r="D14" s="26">
        <f>SUM(D7:D13)</f>
        <v>93163</v>
      </c>
      <c r="E14" s="22">
        <f>C14+D14</f>
        <v>187030</v>
      </c>
      <c r="F14" s="22">
        <f>SUM(F7:F13)</f>
        <v>67</v>
      </c>
      <c r="G14" s="22">
        <f>SUM(G7:G13)</f>
        <v>50</v>
      </c>
      <c r="H14" s="22">
        <f t="shared" si="1"/>
        <v>117</v>
      </c>
      <c r="I14" s="22">
        <f t="shared" ref="I14:U14" si="6">SUM(I7:I13)</f>
        <v>125</v>
      </c>
      <c r="J14" s="22">
        <f t="shared" si="6"/>
        <v>110</v>
      </c>
      <c r="K14" s="22">
        <f t="shared" si="6"/>
        <v>235</v>
      </c>
      <c r="L14" s="22">
        <f t="shared" si="6"/>
        <v>196</v>
      </c>
      <c r="M14" s="22">
        <f t="shared" si="6"/>
        <v>137</v>
      </c>
      <c r="N14" s="22">
        <f t="shared" si="6"/>
        <v>333</v>
      </c>
      <c r="O14" s="22">
        <f t="shared" si="6"/>
        <v>184</v>
      </c>
      <c r="P14" s="22">
        <f t="shared" si="6"/>
        <v>123</v>
      </c>
      <c r="Q14" s="22">
        <f t="shared" si="6"/>
        <v>307</v>
      </c>
      <c r="R14" s="22">
        <f t="shared" si="6"/>
        <v>0</v>
      </c>
      <c r="S14" s="22">
        <f t="shared" si="6"/>
        <v>0</v>
      </c>
      <c r="T14" s="22">
        <f t="shared" si="6"/>
        <v>0</v>
      </c>
      <c r="U14" s="23">
        <f t="shared" si="6"/>
        <v>-92</v>
      </c>
    </row>
    <row r="15" spans="1:21" ht="36.75" customHeight="1" thickTop="1" x14ac:dyDescent="0.15">
      <c r="A15" s="16" t="s">
        <v>19</v>
      </c>
      <c r="B15" s="24">
        <f>B14-B16</f>
        <v>8</v>
      </c>
      <c r="C15" s="24">
        <f>C14-C16</f>
        <v>-46</v>
      </c>
      <c r="D15" s="24">
        <f>D14-D16</f>
        <v>-46</v>
      </c>
      <c r="E15" s="24">
        <f>C15+D15</f>
        <v>-92</v>
      </c>
      <c r="F15" s="111">
        <f>H14-K14</f>
        <v>-118</v>
      </c>
      <c r="G15" s="112"/>
      <c r="H15" s="112"/>
      <c r="I15" s="112"/>
      <c r="J15" s="112"/>
      <c r="K15" s="113"/>
      <c r="L15" s="111">
        <f>N14-Q14</f>
        <v>26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78230</v>
      </c>
      <c r="C16" s="27">
        <v>93913</v>
      </c>
      <c r="D16" s="27">
        <v>93209</v>
      </c>
      <c r="E16" s="28">
        <f>C16+D16</f>
        <v>187122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U4" sqref="U4:U6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33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21116</v>
      </c>
      <c r="C7" s="6">
        <v>23651</v>
      </c>
      <c r="D7" s="6">
        <v>22581</v>
      </c>
      <c r="E7" s="6">
        <f t="shared" ref="E7:E13" si="0">SUM(C7:D7)</f>
        <v>46232</v>
      </c>
      <c r="F7" s="7">
        <v>12</v>
      </c>
      <c r="G7" s="7">
        <v>5</v>
      </c>
      <c r="H7" s="7">
        <f t="shared" ref="H7:H14" si="1">SUM(F7+G7)</f>
        <v>17</v>
      </c>
      <c r="I7" s="7">
        <v>17</v>
      </c>
      <c r="J7" s="7">
        <v>23</v>
      </c>
      <c r="K7" s="7">
        <f t="shared" ref="K7:K13" si="2">SUM(I7+J7)</f>
        <v>40</v>
      </c>
      <c r="L7" s="7">
        <v>34</v>
      </c>
      <c r="M7" s="7">
        <v>33</v>
      </c>
      <c r="N7" s="7">
        <f t="shared" ref="N7:N13" si="3">SUM(L7+M7)</f>
        <v>67</v>
      </c>
      <c r="O7" s="7">
        <v>63</v>
      </c>
      <c r="P7" s="7">
        <v>45</v>
      </c>
      <c r="Q7" s="7">
        <f t="shared" ref="Q7:Q13" si="4">SUM(O7+P7)</f>
        <v>108</v>
      </c>
      <c r="R7" s="8">
        <v>0</v>
      </c>
      <c r="S7" s="8">
        <v>7</v>
      </c>
      <c r="T7" s="8">
        <f t="shared" ref="T7:T13" si="5">SUM(R7+S7)</f>
        <v>7</v>
      </c>
      <c r="U7" s="9">
        <v>-57</v>
      </c>
    </row>
    <row r="8" spans="1:21" ht="36.75" customHeight="1" x14ac:dyDescent="0.15">
      <c r="A8" s="5" t="s">
        <v>25</v>
      </c>
      <c r="B8" s="6">
        <v>27918</v>
      </c>
      <c r="C8" s="6">
        <v>32919</v>
      </c>
      <c r="D8" s="6">
        <v>32558</v>
      </c>
      <c r="E8" s="6">
        <f t="shared" si="0"/>
        <v>65477</v>
      </c>
      <c r="F8" s="7">
        <v>20</v>
      </c>
      <c r="G8" s="7">
        <v>15</v>
      </c>
      <c r="H8" s="7">
        <f t="shared" si="1"/>
        <v>35</v>
      </c>
      <c r="I8" s="7">
        <v>28</v>
      </c>
      <c r="J8" s="7">
        <v>39</v>
      </c>
      <c r="K8" s="7">
        <f t="shared" si="2"/>
        <v>67</v>
      </c>
      <c r="L8" s="7">
        <v>52</v>
      </c>
      <c r="M8" s="7">
        <v>44</v>
      </c>
      <c r="N8" s="7">
        <f t="shared" si="3"/>
        <v>96</v>
      </c>
      <c r="O8" s="7">
        <v>54</v>
      </c>
      <c r="P8" s="7">
        <v>44</v>
      </c>
      <c r="Q8" s="7">
        <f t="shared" si="4"/>
        <v>98</v>
      </c>
      <c r="R8" s="8">
        <v>4</v>
      </c>
      <c r="S8" s="8">
        <v>-7</v>
      </c>
      <c r="T8" s="8">
        <f t="shared" si="5"/>
        <v>-3</v>
      </c>
      <c r="U8" s="9">
        <v>-37</v>
      </c>
    </row>
    <row r="9" spans="1:21" ht="36.75" customHeight="1" x14ac:dyDescent="0.15">
      <c r="A9" s="5" t="s">
        <v>14</v>
      </c>
      <c r="B9" s="6">
        <v>10400</v>
      </c>
      <c r="C9" s="6">
        <v>12773</v>
      </c>
      <c r="D9" s="6">
        <v>12542</v>
      </c>
      <c r="E9" s="6">
        <f t="shared" si="0"/>
        <v>25315</v>
      </c>
      <c r="F9" s="7">
        <v>4</v>
      </c>
      <c r="G9" s="7">
        <v>9</v>
      </c>
      <c r="H9" s="7">
        <f t="shared" si="1"/>
        <v>13</v>
      </c>
      <c r="I9" s="7">
        <v>11</v>
      </c>
      <c r="J9" s="7">
        <v>10</v>
      </c>
      <c r="K9" s="7">
        <f t="shared" si="2"/>
        <v>21</v>
      </c>
      <c r="L9" s="7">
        <v>27</v>
      </c>
      <c r="M9" s="7">
        <v>13</v>
      </c>
      <c r="N9" s="7">
        <f t="shared" si="3"/>
        <v>40</v>
      </c>
      <c r="O9" s="7">
        <v>31</v>
      </c>
      <c r="P9" s="7">
        <v>29</v>
      </c>
      <c r="Q9" s="7">
        <f t="shared" si="4"/>
        <v>60</v>
      </c>
      <c r="R9" s="8">
        <v>8</v>
      </c>
      <c r="S9" s="8">
        <v>10</v>
      </c>
      <c r="T9" s="8">
        <f t="shared" si="5"/>
        <v>18</v>
      </c>
      <c r="U9" s="9">
        <v>-10</v>
      </c>
    </row>
    <row r="10" spans="1:21" ht="36.75" customHeight="1" x14ac:dyDescent="0.15">
      <c r="A10" s="5" t="s">
        <v>15</v>
      </c>
      <c r="B10" s="6">
        <v>9628</v>
      </c>
      <c r="C10" s="6">
        <v>12322</v>
      </c>
      <c r="D10" s="6">
        <v>12791</v>
      </c>
      <c r="E10" s="6">
        <f t="shared" si="0"/>
        <v>25113</v>
      </c>
      <c r="F10" s="7">
        <v>11</v>
      </c>
      <c r="G10" s="7">
        <v>5</v>
      </c>
      <c r="H10" s="7">
        <f t="shared" si="1"/>
        <v>16</v>
      </c>
      <c r="I10" s="7">
        <v>11</v>
      </c>
      <c r="J10" s="7">
        <v>5</v>
      </c>
      <c r="K10" s="7">
        <f t="shared" si="2"/>
        <v>16</v>
      </c>
      <c r="L10" s="7">
        <v>11</v>
      </c>
      <c r="M10" s="7">
        <v>14</v>
      </c>
      <c r="N10" s="7">
        <f t="shared" si="3"/>
        <v>25</v>
      </c>
      <c r="O10" s="7">
        <v>20</v>
      </c>
      <c r="P10" s="7">
        <v>29</v>
      </c>
      <c r="Q10" s="7">
        <f t="shared" si="4"/>
        <v>49</v>
      </c>
      <c r="R10" s="8">
        <v>-16</v>
      </c>
      <c r="S10" s="8">
        <v>-12</v>
      </c>
      <c r="T10" s="8">
        <f t="shared" si="5"/>
        <v>-28</v>
      </c>
      <c r="U10" s="9">
        <v>-52</v>
      </c>
    </row>
    <row r="11" spans="1:21" ht="36.75" customHeight="1" x14ac:dyDescent="0.15">
      <c r="A11" s="5" t="s">
        <v>16</v>
      </c>
      <c r="B11" s="6">
        <v>3580</v>
      </c>
      <c r="C11" s="6">
        <v>4701</v>
      </c>
      <c r="D11" s="6">
        <v>4873</v>
      </c>
      <c r="E11" s="6">
        <f t="shared" si="0"/>
        <v>9574</v>
      </c>
      <c r="F11" s="7">
        <v>2</v>
      </c>
      <c r="G11" s="7">
        <v>3</v>
      </c>
      <c r="H11" s="7">
        <f t="shared" si="1"/>
        <v>5</v>
      </c>
      <c r="I11" s="7">
        <v>2</v>
      </c>
      <c r="J11" s="7">
        <v>3</v>
      </c>
      <c r="K11" s="7">
        <f t="shared" si="2"/>
        <v>5</v>
      </c>
      <c r="L11" s="7">
        <v>6</v>
      </c>
      <c r="M11" s="7">
        <v>5</v>
      </c>
      <c r="N11" s="7">
        <f t="shared" si="3"/>
        <v>11</v>
      </c>
      <c r="O11" s="7">
        <v>8</v>
      </c>
      <c r="P11" s="7">
        <v>9</v>
      </c>
      <c r="Q11" s="7">
        <f t="shared" si="4"/>
        <v>17</v>
      </c>
      <c r="R11" s="8">
        <v>3</v>
      </c>
      <c r="S11" s="8">
        <v>2</v>
      </c>
      <c r="T11" s="8">
        <f t="shared" si="5"/>
        <v>5</v>
      </c>
      <c r="U11" s="9">
        <v>-1</v>
      </c>
    </row>
    <row r="12" spans="1:21" ht="36.75" customHeight="1" x14ac:dyDescent="0.15">
      <c r="A12" s="5" t="s">
        <v>17</v>
      </c>
      <c r="B12" s="6">
        <v>503</v>
      </c>
      <c r="C12" s="6">
        <v>616</v>
      </c>
      <c r="D12" s="6">
        <v>678</v>
      </c>
      <c r="E12" s="6">
        <f t="shared" si="0"/>
        <v>1294</v>
      </c>
      <c r="F12" s="7">
        <v>0</v>
      </c>
      <c r="G12" s="7">
        <v>0</v>
      </c>
      <c r="H12" s="7">
        <f t="shared" si="1"/>
        <v>0</v>
      </c>
      <c r="I12" s="7">
        <v>2</v>
      </c>
      <c r="J12" s="7">
        <v>0</v>
      </c>
      <c r="K12" s="7">
        <f t="shared" si="2"/>
        <v>2</v>
      </c>
      <c r="L12" s="7">
        <v>0</v>
      </c>
      <c r="M12" s="7">
        <v>0</v>
      </c>
      <c r="N12" s="7">
        <f t="shared" si="3"/>
        <v>0</v>
      </c>
      <c r="O12" s="7">
        <v>0</v>
      </c>
      <c r="P12" s="7">
        <v>2</v>
      </c>
      <c r="Q12" s="7">
        <f t="shared" si="4"/>
        <v>2</v>
      </c>
      <c r="R12" s="8">
        <v>0</v>
      </c>
      <c r="S12" s="8">
        <v>-1</v>
      </c>
      <c r="T12" s="8">
        <f t="shared" si="5"/>
        <v>-1</v>
      </c>
      <c r="U12" s="9">
        <v>-5</v>
      </c>
    </row>
    <row r="13" spans="1:21" ht="36.75" customHeight="1" thickBot="1" x14ac:dyDescent="0.2">
      <c r="A13" s="11" t="s">
        <v>20</v>
      </c>
      <c r="B13" s="12">
        <v>5085</v>
      </c>
      <c r="C13" s="12">
        <v>6931</v>
      </c>
      <c r="D13" s="12">
        <v>7186</v>
      </c>
      <c r="E13" s="6">
        <f t="shared" si="0"/>
        <v>14117</v>
      </c>
      <c r="F13" s="13">
        <v>3</v>
      </c>
      <c r="G13" s="13">
        <v>3</v>
      </c>
      <c r="H13" s="13">
        <f t="shared" si="1"/>
        <v>6</v>
      </c>
      <c r="I13" s="13">
        <v>11</v>
      </c>
      <c r="J13" s="13">
        <v>3</v>
      </c>
      <c r="K13" s="13">
        <f t="shared" si="2"/>
        <v>14</v>
      </c>
      <c r="L13" s="13">
        <v>13</v>
      </c>
      <c r="M13" s="13">
        <v>14</v>
      </c>
      <c r="N13" s="13">
        <f t="shared" si="3"/>
        <v>27</v>
      </c>
      <c r="O13" s="13">
        <v>8</v>
      </c>
      <c r="P13" s="13">
        <v>11</v>
      </c>
      <c r="Q13" s="13">
        <f t="shared" si="4"/>
        <v>19</v>
      </c>
      <c r="R13" s="14">
        <v>1</v>
      </c>
      <c r="S13" s="14">
        <v>1</v>
      </c>
      <c r="T13" s="14">
        <f t="shared" si="5"/>
        <v>2</v>
      </c>
      <c r="U13" s="15">
        <v>2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78230</v>
      </c>
      <c r="C14" s="26">
        <f>SUM(C7:C13)</f>
        <v>93913</v>
      </c>
      <c r="D14" s="26">
        <f>SUM(D7:D13)</f>
        <v>93209</v>
      </c>
      <c r="E14" s="22">
        <f>C14+D14</f>
        <v>187122</v>
      </c>
      <c r="F14" s="22">
        <f>SUM(F7:F13)</f>
        <v>52</v>
      </c>
      <c r="G14" s="22">
        <f>SUM(G7:G13)</f>
        <v>40</v>
      </c>
      <c r="H14" s="22">
        <f t="shared" si="1"/>
        <v>92</v>
      </c>
      <c r="I14" s="22">
        <f t="shared" ref="I14:U14" si="6">SUM(I7:I13)</f>
        <v>82</v>
      </c>
      <c r="J14" s="22">
        <f t="shared" si="6"/>
        <v>83</v>
      </c>
      <c r="K14" s="22">
        <f t="shared" si="6"/>
        <v>165</v>
      </c>
      <c r="L14" s="22">
        <f t="shared" si="6"/>
        <v>143</v>
      </c>
      <c r="M14" s="22">
        <f t="shared" si="6"/>
        <v>123</v>
      </c>
      <c r="N14" s="22">
        <f t="shared" si="6"/>
        <v>266</v>
      </c>
      <c r="O14" s="22">
        <f t="shared" si="6"/>
        <v>184</v>
      </c>
      <c r="P14" s="22">
        <f t="shared" si="6"/>
        <v>169</v>
      </c>
      <c r="Q14" s="22">
        <f t="shared" si="6"/>
        <v>353</v>
      </c>
      <c r="R14" s="22">
        <f t="shared" si="6"/>
        <v>0</v>
      </c>
      <c r="S14" s="22">
        <f t="shared" si="6"/>
        <v>0</v>
      </c>
      <c r="T14" s="22">
        <f t="shared" si="6"/>
        <v>0</v>
      </c>
      <c r="U14" s="23">
        <f t="shared" si="6"/>
        <v>-160</v>
      </c>
    </row>
    <row r="15" spans="1:21" ht="36.75" customHeight="1" thickTop="1" x14ac:dyDescent="0.15">
      <c r="A15" s="16" t="s">
        <v>19</v>
      </c>
      <c r="B15" s="24">
        <f>B14-B16</f>
        <v>-36</v>
      </c>
      <c r="C15" s="24">
        <f>C14-C16</f>
        <v>-71</v>
      </c>
      <c r="D15" s="24">
        <f>D14-D16</f>
        <v>-89</v>
      </c>
      <c r="E15" s="24">
        <f>C15+D15</f>
        <v>-160</v>
      </c>
      <c r="F15" s="111">
        <f>H14-K14</f>
        <v>-73</v>
      </c>
      <c r="G15" s="112"/>
      <c r="H15" s="112"/>
      <c r="I15" s="112"/>
      <c r="J15" s="112"/>
      <c r="K15" s="113"/>
      <c r="L15" s="111">
        <f>N14-Q14</f>
        <v>-87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78266</v>
      </c>
      <c r="C16" s="27">
        <v>93984</v>
      </c>
      <c r="D16" s="27">
        <v>93298</v>
      </c>
      <c r="E16" s="28">
        <f>C16+D16</f>
        <v>187282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4" zoomScale="85" zoomScaleNormal="85" workbookViewId="0">
      <selection activeCell="A19" sqref="A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28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21143</v>
      </c>
      <c r="C7" s="6">
        <v>23685</v>
      </c>
      <c r="D7" s="6">
        <v>22604</v>
      </c>
      <c r="E7" s="6">
        <f t="shared" ref="E7:E13" si="0">SUM(C7:D7)</f>
        <v>46289</v>
      </c>
      <c r="F7" s="7">
        <v>15</v>
      </c>
      <c r="G7" s="7">
        <v>14</v>
      </c>
      <c r="H7" s="7">
        <f t="shared" ref="H7:H14" si="1">SUM(F7+G7)</f>
        <v>29</v>
      </c>
      <c r="I7" s="7">
        <v>31</v>
      </c>
      <c r="J7" s="7">
        <v>25</v>
      </c>
      <c r="K7" s="7">
        <f t="shared" ref="K7:K13" si="2">SUM(I7+J7)</f>
        <v>56</v>
      </c>
      <c r="L7" s="7">
        <v>36</v>
      </c>
      <c r="M7" s="7">
        <v>30</v>
      </c>
      <c r="N7" s="7">
        <f t="shared" ref="N7:N13" si="3">SUM(L7+M7)</f>
        <v>66</v>
      </c>
      <c r="O7" s="7">
        <v>51</v>
      </c>
      <c r="P7" s="7">
        <v>40</v>
      </c>
      <c r="Q7" s="7">
        <f t="shared" ref="Q7:Q13" si="4">SUM(O7+P7)</f>
        <v>91</v>
      </c>
      <c r="R7" s="8">
        <v>-2</v>
      </c>
      <c r="S7" s="8">
        <v>-12</v>
      </c>
      <c r="T7" s="8">
        <f t="shared" ref="T7:T13" si="5">SUM(R7+S7)</f>
        <v>-14</v>
      </c>
      <c r="U7" s="9">
        <v>-66</v>
      </c>
    </row>
    <row r="8" spans="1:21" ht="36.75" customHeight="1" x14ac:dyDescent="0.15">
      <c r="A8" s="5" t="s">
        <v>25</v>
      </c>
      <c r="B8" s="6">
        <v>27923</v>
      </c>
      <c r="C8" s="6">
        <v>32925</v>
      </c>
      <c r="D8" s="6">
        <v>32589</v>
      </c>
      <c r="E8" s="6">
        <f t="shared" si="0"/>
        <v>65514</v>
      </c>
      <c r="F8" s="7">
        <v>20</v>
      </c>
      <c r="G8" s="7">
        <v>22</v>
      </c>
      <c r="H8" s="7">
        <f t="shared" si="1"/>
        <v>42</v>
      </c>
      <c r="I8" s="7">
        <v>25</v>
      </c>
      <c r="J8" s="7">
        <v>27</v>
      </c>
      <c r="K8" s="7">
        <f t="shared" si="2"/>
        <v>52</v>
      </c>
      <c r="L8" s="7">
        <v>45</v>
      </c>
      <c r="M8" s="7">
        <v>40</v>
      </c>
      <c r="N8" s="7">
        <f t="shared" si="3"/>
        <v>85</v>
      </c>
      <c r="O8" s="7">
        <v>66</v>
      </c>
      <c r="P8" s="7">
        <v>49</v>
      </c>
      <c r="Q8" s="7">
        <f t="shared" si="4"/>
        <v>115</v>
      </c>
      <c r="R8" s="8">
        <v>-4</v>
      </c>
      <c r="S8" s="8">
        <v>5</v>
      </c>
      <c r="T8" s="8">
        <f t="shared" si="5"/>
        <v>1</v>
      </c>
      <c r="U8" s="9">
        <v>-39</v>
      </c>
    </row>
    <row r="9" spans="1:21" ht="36.75" customHeight="1" x14ac:dyDescent="0.15">
      <c r="A9" s="5" t="s">
        <v>14</v>
      </c>
      <c r="B9" s="6">
        <v>10404</v>
      </c>
      <c r="C9" s="6">
        <v>12776</v>
      </c>
      <c r="D9" s="6">
        <v>12549</v>
      </c>
      <c r="E9" s="6">
        <f t="shared" si="0"/>
        <v>25325</v>
      </c>
      <c r="F9" s="7">
        <v>2</v>
      </c>
      <c r="G9" s="7">
        <v>5</v>
      </c>
      <c r="H9" s="7">
        <f t="shared" si="1"/>
        <v>7</v>
      </c>
      <c r="I9" s="7">
        <v>11</v>
      </c>
      <c r="J9" s="7">
        <v>11</v>
      </c>
      <c r="K9" s="7">
        <f t="shared" si="2"/>
        <v>22</v>
      </c>
      <c r="L9" s="7">
        <v>27</v>
      </c>
      <c r="M9" s="7">
        <v>23</v>
      </c>
      <c r="N9" s="7">
        <f t="shared" si="3"/>
        <v>50</v>
      </c>
      <c r="O9" s="7">
        <v>36</v>
      </c>
      <c r="P9" s="7">
        <v>20</v>
      </c>
      <c r="Q9" s="7">
        <f t="shared" si="4"/>
        <v>56</v>
      </c>
      <c r="R9" s="8">
        <v>-2</v>
      </c>
      <c r="S9" s="8">
        <v>6</v>
      </c>
      <c r="T9" s="8">
        <f t="shared" si="5"/>
        <v>4</v>
      </c>
      <c r="U9" s="9">
        <v>-17</v>
      </c>
    </row>
    <row r="10" spans="1:21" ht="36.75" customHeight="1" x14ac:dyDescent="0.15">
      <c r="A10" s="5" t="s">
        <v>15</v>
      </c>
      <c r="B10" s="6">
        <v>9640</v>
      </c>
      <c r="C10" s="6">
        <v>12347</v>
      </c>
      <c r="D10" s="6">
        <v>12818</v>
      </c>
      <c r="E10" s="6">
        <f t="shared" si="0"/>
        <v>25165</v>
      </c>
      <c r="F10" s="7">
        <v>10</v>
      </c>
      <c r="G10" s="7">
        <v>2</v>
      </c>
      <c r="H10" s="7">
        <f t="shared" si="1"/>
        <v>12</v>
      </c>
      <c r="I10" s="7">
        <v>8</v>
      </c>
      <c r="J10" s="7">
        <v>9</v>
      </c>
      <c r="K10" s="7">
        <f t="shared" si="2"/>
        <v>17</v>
      </c>
      <c r="L10" s="7">
        <v>12</v>
      </c>
      <c r="M10" s="7">
        <v>11</v>
      </c>
      <c r="N10" s="7">
        <f t="shared" si="3"/>
        <v>23</v>
      </c>
      <c r="O10" s="7">
        <v>25</v>
      </c>
      <c r="P10" s="7">
        <v>18</v>
      </c>
      <c r="Q10" s="7">
        <f t="shared" si="4"/>
        <v>43</v>
      </c>
      <c r="R10" s="8">
        <v>1</v>
      </c>
      <c r="S10" s="8">
        <v>0</v>
      </c>
      <c r="T10" s="8">
        <f t="shared" si="5"/>
        <v>1</v>
      </c>
      <c r="U10" s="9">
        <v>-24</v>
      </c>
    </row>
    <row r="11" spans="1:21" ht="36.75" customHeight="1" x14ac:dyDescent="0.15">
      <c r="A11" s="5" t="s">
        <v>16</v>
      </c>
      <c r="B11" s="6">
        <v>3575</v>
      </c>
      <c r="C11" s="6">
        <v>4700</v>
      </c>
      <c r="D11" s="6">
        <v>4875</v>
      </c>
      <c r="E11" s="6">
        <f t="shared" si="0"/>
        <v>9575</v>
      </c>
      <c r="F11" s="7">
        <v>1</v>
      </c>
      <c r="G11" s="7">
        <v>1</v>
      </c>
      <c r="H11" s="7">
        <f t="shared" si="1"/>
        <v>2</v>
      </c>
      <c r="I11" s="7">
        <v>6</v>
      </c>
      <c r="J11" s="7">
        <v>2</v>
      </c>
      <c r="K11" s="7">
        <f t="shared" si="2"/>
        <v>8</v>
      </c>
      <c r="L11" s="7">
        <v>11</v>
      </c>
      <c r="M11" s="7">
        <v>11</v>
      </c>
      <c r="N11" s="7">
        <f t="shared" si="3"/>
        <v>22</v>
      </c>
      <c r="O11" s="7">
        <v>8</v>
      </c>
      <c r="P11" s="7">
        <v>10</v>
      </c>
      <c r="Q11" s="7">
        <f t="shared" si="4"/>
        <v>18</v>
      </c>
      <c r="R11" s="8">
        <v>2</v>
      </c>
      <c r="S11" s="8">
        <v>3</v>
      </c>
      <c r="T11" s="8">
        <f t="shared" si="5"/>
        <v>5</v>
      </c>
      <c r="U11" s="9">
        <v>3</v>
      </c>
    </row>
    <row r="12" spans="1:21" ht="36.75" customHeight="1" x14ac:dyDescent="0.15">
      <c r="A12" s="5" t="s">
        <v>17</v>
      </c>
      <c r="B12" s="6">
        <v>505</v>
      </c>
      <c r="C12" s="6">
        <v>618</v>
      </c>
      <c r="D12" s="6">
        <v>681</v>
      </c>
      <c r="E12" s="6">
        <f t="shared" si="0"/>
        <v>1299</v>
      </c>
      <c r="F12" s="7">
        <v>0</v>
      </c>
      <c r="G12" s="7">
        <v>0</v>
      </c>
      <c r="H12" s="7">
        <f t="shared" si="1"/>
        <v>0</v>
      </c>
      <c r="I12" s="7">
        <v>1</v>
      </c>
      <c r="J12" s="7">
        <v>1</v>
      </c>
      <c r="K12" s="7">
        <f t="shared" si="2"/>
        <v>2</v>
      </c>
      <c r="L12" s="7">
        <v>0</v>
      </c>
      <c r="M12" s="7">
        <v>0</v>
      </c>
      <c r="N12" s="7">
        <f t="shared" si="3"/>
        <v>0</v>
      </c>
      <c r="O12" s="7">
        <v>0</v>
      </c>
      <c r="P12" s="7">
        <v>0</v>
      </c>
      <c r="Q12" s="7">
        <f t="shared" si="4"/>
        <v>0</v>
      </c>
      <c r="R12" s="8">
        <v>0</v>
      </c>
      <c r="S12" s="8">
        <v>0</v>
      </c>
      <c r="T12" s="8">
        <f t="shared" si="5"/>
        <v>0</v>
      </c>
      <c r="U12" s="9">
        <v>-2</v>
      </c>
    </row>
    <row r="13" spans="1:21" ht="36.75" customHeight="1" thickBot="1" x14ac:dyDescent="0.2">
      <c r="A13" s="11" t="s">
        <v>20</v>
      </c>
      <c r="B13" s="12">
        <v>5076</v>
      </c>
      <c r="C13" s="12">
        <v>6933</v>
      </c>
      <c r="D13" s="12">
        <v>7182</v>
      </c>
      <c r="E13" s="6">
        <f t="shared" si="0"/>
        <v>14115</v>
      </c>
      <c r="F13" s="13">
        <v>5</v>
      </c>
      <c r="G13" s="13">
        <v>4</v>
      </c>
      <c r="H13" s="13">
        <f t="shared" si="1"/>
        <v>9</v>
      </c>
      <c r="I13" s="13">
        <v>9</v>
      </c>
      <c r="J13" s="13">
        <v>5</v>
      </c>
      <c r="K13" s="13">
        <f t="shared" si="2"/>
        <v>14</v>
      </c>
      <c r="L13" s="13">
        <v>10</v>
      </c>
      <c r="M13" s="13">
        <v>9</v>
      </c>
      <c r="N13" s="13">
        <f t="shared" si="3"/>
        <v>19</v>
      </c>
      <c r="O13" s="13">
        <v>3</v>
      </c>
      <c r="P13" s="13">
        <v>6</v>
      </c>
      <c r="Q13" s="13">
        <f t="shared" si="4"/>
        <v>9</v>
      </c>
      <c r="R13" s="14">
        <v>5</v>
      </c>
      <c r="S13" s="14">
        <v>-2</v>
      </c>
      <c r="T13" s="14">
        <f t="shared" si="5"/>
        <v>3</v>
      </c>
      <c r="U13" s="15">
        <v>8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78266</v>
      </c>
      <c r="C14" s="26">
        <f>SUM(C7:C13)</f>
        <v>93984</v>
      </c>
      <c r="D14" s="26">
        <f>SUM(D7:D13)</f>
        <v>93298</v>
      </c>
      <c r="E14" s="22">
        <f>C14+D14</f>
        <v>187282</v>
      </c>
      <c r="F14" s="22">
        <f>SUM(F7:F13)</f>
        <v>53</v>
      </c>
      <c r="G14" s="22">
        <f>SUM(G7:G13)</f>
        <v>48</v>
      </c>
      <c r="H14" s="22">
        <f t="shared" si="1"/>
        <v>101</v>
      </c>
      <c r="I14" s="22">
        <f t="shared" ref="I14:N14" si="6">SUM(I7:I13)</f>
        <v>91</v>
      </c>
      <c r="J14" s="22">
        <f t="shared" si="6"/>
        <v>80</v>
      </c>
      <c r="K14" s="22">
        <f t="shared" si="6"/>
        <v>171</v>
      </c>
      <c r="L14" s="22">
        <f t="shared" si="6"/>
        <v>141</v>
      </c>
      <c r="M14" s="22">
        <f t="shared" si="6"/>
        <v>124</v>
      </c>
      <c r="N14" s="22">
        <f t="shared" si="6"/>
        <v>265</v>
      </c>
      <c r="O14" s="22">
        <f t="shared" ref="O14:U14" si="7">SUM(O7:O13)</f>
        <v>189</v>
      </c>
      <c r="P14" s="22">
        <f t="shared" si="7"/>
        <v>143</v>
      </c>
      <c r="Q14" s="22">
        <f t="shared" si="7"/>
        <v>332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-137</v>
      </c>
    </row>
    <row r="15" spans="1:21" ht="36.75" customHeight="1" thickTop="1" x14ac:dyDescent="0.15">
      <c r="A15" s="16" t="s">
        <v>19</v>
      </c>
      <c r="B15" s="24">
        <f>B14-B16</f>
        <v>-42</v>
      </c>
      <c r="C15" s="24">
        <f>C14-C16</f>
        <v>-86</v>
      </c>
      <c r="D15" s="24">
        <f>D14-D16</f>
        <v>-51</v>
      </c>
      <c r="E15" s="24">
        <f>C15+D15</f>
        <v>-137</v>
      </c>
      <c r="F15" s="111">
        <f>H14-K14</f>
        <v>-70</v>
      </c>
      <c r="G15" s="112"/>
      <c r="H15" s="112"/>
      <c r="I15" s="112"/>
      <c r="J15" s="112"/>
      <c r="K15" s="113"/>
      <c r="L15" s="111">
        <f>N14-Q14</f>
        <v>-67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78308</v>
      </c>
      <c r="C16" s="27">
        <v>94070</v>
      </c>
      <c r="D16" s="27">
        <v>93349</v>
      </c>
      <c r="E16" s="28">
        <f>C16+D16</f>
        <v>187419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workbookViewId="0">
      <selection activeCell="A22" sqref="A22"/>
    </sheetView>
  </sheetViews>
  <sheetFormatPr defaultRowHeight="13.5" x14ac:dyDescent="0.1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1" x14ac:dyDescent="0.15">
      <c r="A1" s="95" t="s">
        <v>70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16.5" x14ac:dyDescent="0.15">
      <c r="A2" s="65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 t="s">
        <v>42</v>
      </c>
    </row>
    <row r="3" spans="1:16" ht="24.75" customHeight="1" x14ac:dyDescent="0.15">
      <c r="A3" s="96"/>
      <c r="B3" s="92" t="s">
        <v>45</v>
      </c>
      <c r="C3" s="93"/>
      <c r="D3" s="93"/>
      <c r="E3" s="99"/>
      <c r="F3" s="99"/>
      <c r="G3" s="99"/>
      <c r="H3" s="100" t="s">
        <v>46</v>
      </c>
      <c r="I3" s="92" t="s">
        <v>47</v>
      </c>
      <c r="J3" s="93"/>
      <c r="K3" s="93"/>
      <c r="L3" s="99"/>
      <c r="M3" s="99"/>
      <c r="N3" s="99"/>
      <c r="O3" s="100" t="s">
        <v>48</v>
      </c>
      <c r="P3" s="103" t="s">
        <v>49</v>
      </c>
    </row>
    <row r="4" spans="1:16" ht="24.75" customHeight="1" x14ac:dyDescent="0.15">
      <c r="A4" s="97"/>
      <c r="B4" s="92" t="s">
        <v>50</v>
      </c>
      <c r="C4" s="93"/>
      <c r="D4" s="93"/>
      <c r="E4" s="92" t="s">
        <v>51</v>
      </c>
      <c r="F4" s="93"/>
      <c r="G4" s="93"/>
      <c r="H4" s="101"/>
      <c r="I4" s="92" t="s">
        <v>52</v>
      </c>
      <c r="J4" s="93"/>
      <c r="K4" s="93"/>
      <c r="L4" s="92" t="s">
        <v>53</v>
      </c>
      <c r="M4" s="93"/>
      <c r="N4" s="93"/>
      <c r="O4" s="101"/>
      <c r="P4" s="104"/>
    </row>
    <row r="5" spans="1:16" ht="24.75" customHeight="1" x14ac:dyDescent="0.15">
      <c r="A5" s="98"/>
      <c r="B5" s="68" t="s">
        <v>54</v>
      </c>
      <c r="C5" s="68" t="s">
        <v>55</v>
      </c>
      <c r="D5" s="68" t="s">
        <v>44</v>
      </c>
      <c r="E5" s="68" t="s">
        <v>54</v>
      </c>
      <c r="F5" s="68" t="s">
        <v>55</v>
      </c>
      <c r="G5" s="68" t="s">
        <v>44</v>
      </c>
      <c r="H5" s="102"/>
      <c r="I5" s="68" t="s">
        <v>54</v>
      </c>
      <c r="J5" s="68" t="s">
        <v>55</v>
      </c>
      <c r="K5" s="68" t="s">
        <v>44</v>
      </c>
      <c r="L5" s="68" t="s">
        <v>54</v>
      </c>
      <c r="M5" s="68" t="s">
        <v>55</v>
      </c>
      <c r="N5" s="68" t="s">
        <v>44</v>
      </c>
      <c r="O5" s="102"/>
      <c r="P5" s="104"/>
    </row>
    <row r="6" spans="1:16" ht="24.75" customHeight="1" x14ac:dyDescent="0.15">
      <c r="A6" s="69" t="s">
        <v>56</v>
      </c>
      <c r="B6" s="25">
        <f>h26.2!F14</f>
        <v>67</v>
      </c>
      <c r="C6" s="25">
        <f>h26.2!G14</f>
        <v>50</v>
      </c>
      <c r="D6" s="25">
        <f>SUM(B6:C6)</f>
        <v>117</v>
      </c>
      <c r="E6" s="25">
        <f>h26.2!I14</f>
        <v>125</v>
      </c>
      <c r="F6" s="25">
        <f>h26.2!J14</f>
        <v>110</v>
      </c>
      <c r="G6" s="25">
        <f>SUM(E6:F6)</f>
        <v>235</v>
      </c>
      <c r="H6" s="70">
        <f>D6-G6</f>
        <v>-118</v>
      </c>
      <c r="I6" s="25">
        <f>h26.2!L14</f>
        <v>196</v>
      </c>
      <c r="J6" s="25">
        <f>h26.2!M14</f>
        <v>137</v>
      </c>
      <c r="K6" s="25">
        <f t="shared" ref="K6:K14" si="0">SUM(I6:J6)</f>
        <v>333</v>
      </c>
      <c r="L6" s="25">
        <f>h26.2!O14</f>
        <v>184</v>
      </c>
      <c r="M6" s="25">
        <f>h26.2!P14</f>
        <v>123</v>
      </c>
      <c r="N6" s="25">
        <f>SUM(L6:M6)</f>
        <v>307</v>
      </c>
      <c r="O6" s="70">
        <f t="shared" ref="O6:O16" si="1">K6-N6</f>
        <v>26</v>
      </c>
      <c r="P6" s="70">
        <f t="shared" ref="P6:P16" si="2">(D6+K6)-(G6+N6)</f>
        <v>-92</v>
      </c>
    </row>
    <row r="7" spans="1:16" ht="24.75" customHeight="1" x14ac:dyDescent="0.15">
      <c r="A7" s="69" t="s">
        <v>57</v>
      </c>
      <c r="B7" s="25">
        <f>h26.3!F14</f>
        <v>40</v>
      </c>
      <c r="C7" s="25">
        <f>h26.3!G14</f>
        <v>50</v>
      </c>
      <c r="D7" s="25">
        <f>SUM(B7:C7)</f>
        <v>90</v>
      </c>
      <c r="E7" s="25">
        <f>h26.3!I14</f>
        <v>98</v>
      </c>
      <c r="F7" s="25">
        <f>h26.3!J14</f>
        <v>88</v>
      </c>
      <c r="G7" s="25">
        <f t="shared" ref="G7:G16" si="3">SUM(E7:F7)</f>
        <v>186</v>
      </c>
      <c r="H7" s="70">
        <f>D7-G7</f>
        <v>-96</v>
      </c>
      <c r="I7" s="25">
        <f>h26.3!L14</f>
        <v>124</v>
      </c>
      <c r="J7" s="25">
        <f>h26.3!M14</f>
        <v>84</v>
      </c>
      <c r="K7" s="25">
        <f t="shared" si="0"/>
        <v>208</v>
      </c>
      <c r="L7" s="25">
        <f>h26.3!O14</f>
        <v>204</v>
      </c>
      <c r="M7" s="25">
        <f>h26.3!P14</f>
        <v>150</v>
      </c>
      <c r="N7" s="25">
        <f t="shared" ref="N7:N16" si="4">SUM(L7:M7)</f>
        <v>354</v>
      </c>
      <c r="O7" s="70">
        <f t="shared" si="1"/>
        <v>-146</v>
      </c>
      <c r="P7" s="70">
        <f t="shared" si="2"/>
        <v>-242</v>
      </c>
    </row>
    <row r="8" spans="1:16" ht="24.75" customHeight="1" x14ac:dyDescent="0.15">
      <c r="A8" s="69" t="s">
        <v>58</v>
      </c>
      <c r="B8" s="70">
        <f>h26.4!F14</f>
        <v>55</v>
      </c>
      <c r="C8" s="70">
        <f>h26.4!G14</f>
        <v>52</v>
      </c>
      <c r="D8" s="25">
        <f t="shared" ref="D8:D16" si="5">SUM(B8:C8)</f>
        <v>107</v>
      </c>
      <c r="E8" s="25">
        <f>h26.4!I14</f>
        <v>93</v>
      </c>
      <c r="F8" s="25">
        <f>h26.4!J14</f>
        <v>104</v>
      </c>
      <c r="G8" s="25">
        <f t="shared" si="3"/>
        <v>197</v>
      </c>
      <c r="H8" s="70">
        <f>D8-G8</f>
        <v>-90</v>
      </c>
      <c r="I8" s="25">
        <f>h26.4!L14</f>
        <v>458</v>
      </c>
      <c r="J8" s="25">
        <f>h26.4!M14</f>
        <v>349</v>
      </c>
      <c r="K8" s="25">
        <f t="shared" si="0"/>
        <v>807</v>
      </c>
      <c r="L8" s="28">
        <f>h26.4!O14</f>
        <v>803</v>
      </c>
      <c r="M8" s="28">
        <f>h26.4!P14</f>
        <v>570</v>
      </c>
      <c r="N8" s="25">
        <f t="shared" si="4"/>
        <v>1373</v>
      </c>
      <c r="O8" s="70">
        <f t="shared" si="1"/>
        <v>-566</v>
      </c>
      <c r="P8" s="70">
        <f t="shared" si="2"/>
        <v>-656</v>
      </c>
    </row>
    <row r="9" spans="1:16" ht="24.75" customHeight="1" x14ac:dyDescent="0.15">
      <c r="A9" s="69" t="s">
        <v>59</v>
      </c>
      <c r="B9" s="71">
        <f>h26.5!F14</f>
        <v>60</v>
      </c>
      <c r="C9" s="71">
        <f>h26.5!G14</f>
        <v>41</v>
      </c>
      <c r="D9" s="25">
        <f t="shared" si="5"/>
        <v>101</v>
      </c>
      <c r="E9" s="25">
        <f>h26.5!I14</f>
        <v>80</v>
      </c>
      <c r="F9" s="25">
        <f>h26.5!J14</f>
        <v>82</v>
      </c>
      <c r="G9" s="25">
        <f t="shared" si="3"/>
        <v>162</v>
      </c>
      <c r="H9" s="70">
        <f>D9-G9</f>
        <v>-61</v>
      </c>
      <c r="I9" s="25">
        <f>h26.5!L14</f>
        <v>552</v>
      </c>
      <c r="J9" s="25">
        <f>h26.5!M14</f>
        <v>254</v>
      </c>
      <c r="K9" s="25">
        <f t="shared" si="0"/>
        <v>806</v>
      </c>
      <c r="L9" s="25">
        <f>h26.5!O14</f>
        <v>473</v>
      </c>
      <c r="M9" s="25">
        <f>h26.5!P14</f>
        <v>334</v>
      </c>
      <c r="N9" s="25">
        <f t="shared" si="4"/>
        <v>807</v>
      </c>
      <c r="O9" s="70">
        <f t="shared" si="1"/>
        <v>-1</v>
      </c>
      <c r="P9" s="70">
        <f t="shared" si="2"/>
        <v>-62</v>
      </c>
    </row>
    <row r="10" spans="1:16" ht="24.75" customHeight="1" x14ac:dyDescent="0.15">
      <c r="A10" s="69" t="s">
        <v>60</v>
      </c>
      <c r="B10" s="71">
        <f>h26.6!F14</f>
        <v>47</v>
      </c>
      <c r="C10" s="71">
        <f>h26.6!G14</f>
        <v>53</v>
      </c>
      <c r="D10" s="25">
        <f t="shared" si="5"/>
        <v>100</v>
      </c>
      <c r="E10" s="25">
        <f>h26.6!I14</f>
        <v>81</v>
      </c>
      <c r="F10" s="25">
        <f>h26.6!J14</f>
        <v>74</v>
      </c>
      <c r="G10" s="25">
        <f t="shared" si="3"/>
        <v>155</v>
      </c>
      <c r="H10" s="70">
        <f t="shared" ref="H10:H16" si="6">D10-G10</f>
        <v>-55</v>
      </c>
      <c r="I10" s="25">
        <f>h26.6!L14</f>
        <v>166</v>
      </c>
      <c r="J10" s="25">
        <f>h26.6!M14</f>
        <v>122</v>
      </c>
      <c r="K10" s="25">
        <f t="shared" si="0"/>
        <v>288</v>
      </c>
      <c r="L10" s="25">
        <f>h26.6!O14</f>
        <v>223</v>
      </c>
      <c r="M10" s="25">
        <f>h26.6!P14</f>
        <v>175</v>
      </c>
      <c r="N10" s="25">
        <f t="shared" si="4"/>
        <v>398</v>
      </c>
      <c r="O10" s="70">
        <f t="shared" si="1"/>
        <v>-110</v>
      </c>
      <c r="P10" s="70">
        <f t="shared" si="2"/>
        <v>-165</v>
      </c>
    </row>
    <row r="11" spans="1:16" ht="24.75" customHeight="1" x14ac:dyDescent="0.15">
      <c r="A11" s="69" t="s">
        <v>61</v>
      </c>
      <c r="B11" s="71">
        <f>h26.7!F14</f>
        <v>55</v>
      </c>
      <c r="C11" s="71">
        <f>h26.7!G14</f>
        <v>54</v>
      </c>
      <c r="D11" s="25">
        <f t="shared" si="5"/>
        <v>109</v>
      </c>
      <c r="E11" s="25">
        <f>h26.7!I14</f>
        <v>69</v>
      </c>
      <c r="F11" s="25">
        <f>h26.7!J14</f>
        <v>70</v>
      </c>
      <c r="G11" s="25">
        <f t="shared" si="3"/>
        <v>139</v>
      </c>
      <c r="H11" s="70">
        <f>D11-G11</f>
        <v>-30</v>
      </c>
      <c r="I11" s="25">
        <f>h26.7!L14</f>
        <v>156</v>
      </c>
      <c r="J11" s="25">
        <f>h26.7!M14</f>
        <v>116</v>
      </c>
      <c r="K11" s="25">
        <f t="shared" si="0"/>
        <v>272</v>
      </c>
      <c r="L11" s="25">
        <f>h26.7!O14</f>
        <v>268</v>
      </c>
      <c r="M11" s="25">
        <f>h26.7!P14</f>
        <v>187</v>
      </c>
      <c r="N11" s="25">
        <f t="shared" si="4"/>
        <v>455</v>
      </c>
      <c r="O11" s="70">
        <f t="shared" si="1"/>
        <v>-183</v>
      </c>
      <c r="P11" s="70">
        <f t="shared" si="2"/>
        <v>-213</v>
      </c>
    </row>
    <row r="12" spans="1:16" ht="24.75" customHeight="1" x14ac:dyDescent="0.15">
      <c r="A12" s="69" t="s">
        <v>62</v>
      </c>
      <c r="B12" s="71">
        <f>h26.8!F14</f>
        <v>50</v>
      </c>
      <c r="C12" s="71">
        <f>h26.8!G14</f>
        <v>55</v>
      </c>
      <c r="D12" s="25">
        <f t="shared" si="5"/>
        <v>105</v>
      </c>
      <c r="E12" s="25">
        <f>h26.8!I14</f>
        <v>87</v>
      </c>
      <c r="F12" s="25">
        <f>h26.8!J14</f>
        <v>61</v>
      </c>
      <c r="G12" s="25">
        <f t="shared" si="3"/>
        <v>148</v>
      </c>
      <c r="H12" s="70">
        <f>D12-G12</f>
        <v>-43</v>
      </c>
      <c r="I12" s="25">
        <f>h26.8!L14</f>
        <v>165</v>
      </c>
      <c r="J12" s="25">
        <f>h26.8!M14</f>
        <v>105</v>
      </c>
      <c r="K12" s="25">
        <f t="shared" si="0"/>
        <v>270</v>
      </c>
      <c r="L12" s="25">
        <f>h26.8!O14</f>
        <v>223</v>
      </c>
      <c r="M12" s="25">
        <f>h26.8!P14</f>
        <v>141</v>
      </c>
      <c r="N12" s="25">
        <f t="shared" si="4"/>
        <v>364</v>
      </c>
      <c r="O12" s="70">
        <f t="shared" si="1"/>
        <v>-94</v>
      </c>
      <c r="P12" s="70">
        <f t="shared" si="2"/>
        <v>-137</v>
      </c>
    </row>
    <row r="13" spans="1:16" ht="24.75" customHeight="1" x14ac:dyDescent="0.15">
      <c r="A13" s="69" t="s">
        <v>63</v>
      </c>
      <c r="B13" s="71">
        <f>h26.9!F14</f>
        <v>57</v>
      </c>
      <c r="C13" s="71">
        <f>h26.9!G14</f>
        <v>50</v>
      </c>
      <c r="D13" s="25">
        <f t="shared" si="5"/>
        <v>107</v>
      </c>
      <c r="E13" s="25">
        <f>h26.9!I14</f>
        <v>72</v>
      </c>
      <c r="F13" s="25">
        <f>h26.9!J14</f>
        <v>63</v>
      </c>
      <c r="G13" s="25">
        <f t="shared" si="3"/>
        <v>135</v>
      </c>
      <c r="H13" s="70">
        <f>D13-G13</f>
        <v>-28</v>
      </c>
      <c r="I13" s="25">
        <f>h26.9!L14</f>
        <v>133</v>
      </c>
      <c r="J13" s="25">
        <f>h26.9!M14</f>
        <v>113</v>
      </c>
      <c r="K13" s="25">
        <f t="shared" si="0"/>
        <v>246</v>
      </c>
      <c r="L13" s="25">
        <f>h26.9!O14</f>
        <v>195</v>
      </c>
      <c r="M13" s="25">
        <f>h26.9!P14</f>
        <v>173</v>
      </c>
      <c r="N13" s="25">
        <f t="shared" si="4"/>
        <v>368</v>
      </c>
      <c r="O13" s="70">
        <f t="shared" si="1"/>
        <v>-122</v>
      </c>
      <c r="P13" s="70">
        <f t="shared" si="2"/>
        <v>-150</v>
      </c>
    </row>
    <row r="14" spans="1:16" ht="24.75" customHeight="1" x14ac:dyDescent="0.15">
      <c r="A14" s="69" t="s">
        <v>64</v>
      </c>
      <c r="B14" s="71">
        <f>h26.10!F14</f>
        <v>56</v>
      </c>
      <c r="C14" s="71">
        <f>h26.10!G14</f>
        <v>46</v>
      </c>
      <c r="D14" s="25">
        <f t="shared" si="5"/>
        <v>102</v>
      </c>
      <c r="E14" s="25">
        <f>h26.10!I14</f>
        <v>63</v>
      </c>
      <c r="F14" s="25">
        <f>h26.10!J14</f>
        <v>74</v>
      </c>
      <c r="G14" s="25">
        <f t="shared" si="3"/>
        <v>137</v>
      </c>
      <c r="H14" s="70">
        <f>D14-G14</f>
        <v>-35</v>
      </c>
      <c r="I14" s="25">
        <f>h26.10!L14</f>
        <v>144</v>
      </c>
      <c r="J14" s="25">
        <f>h26.10!M14</f>
        <v>116</v>
      </c>
      <c r="K14" s="25">
        <f t="shared" si="0"/>
        <v>260</v>
      </c>
      <c r="L14" s="25">
        <f>h26.10!O14</f>
        <v>247</v>
      </c>
      <c r="M14" s="25">
        <f>h26.10!P14</f>
        <v>177</v>
      </c>
      <c r="N14" s="25">
        <f t="shared" si="4"/>
        <v>424</v>
      </c>
      <c r="O14" s="70">
        <f t="shared" si="1"/>
        <v>-164</v>
      </c>
      <c r="P14" s="70">
        <f t="shared" si="2"/>
        <v>-199</v>
      </c>
    </row>
    <row r="15" spans="1:16" ht="24.75" customHeight="1" x14ac:dyDescent="0.15">
      <c r="A15" s="69" t="s">
        <v>65</v>
      </c>
      <c r="B15" s="71">
        <f>h26.11!F14</f>
        <v>55</v>
      </c>
      <c r="C15" s="71">
        <f>h26.11!G14</f>
        <v>56</v>
      </c>
      <c r="D15" s="25">
        <f t="shared" si="5"/>
        <v>111</v>
      </c>
      <c r="E15" s="25">
        <f>h26.11!I14</f>
        <v>80</v>
      </c>
      <c r="F15" s="25">
        <f>h26.11!J14</f>
        <v>63</v>
      </c>
      <c r="G15" s="25">
        <f t="shared" si="3"/>
        <v>143</v>
      </c>
      <c r="H15" s="70">
        <f t="shared" si="6"/>
        <v>-32</v>
      </c>
      <c r="I15" s="25">
        <f>h26.11!L14</f>
        <v>166</v>
      </c>
      <c r="J15" s="25">
        <f>h26.11!M14</f>
        <v>125</v>
      </c>
      <c r="K15" s="25">
        <f>SUM(I15:J15)</f>
        <v>291</v>
      </c>
      <c r="L15" s="25">
        <f>h26.11!O14</f>
        <v>213</v>
      </c>
      <c r="M15" s="25">
        <f>h26.11!P14</f>
        <v>145</v>
      </c>
      <c r="N15" s="25">
        <f t="shared" si="4"/>
        <v>358</v>
      </c>
      <c r="O15" s="70">
        <f t="shared" si="1"/>
        <v>-67</v>
      </c>
      <c r="P15" s="70">
        <f t="shared" si="2"/>
        <v>-99</v>
      </c>
    </row>
    <row r="16" spans="1:16" ht="24.75" customHeight="1" x14ac:dyDescent="0.15">
      <c r="A16" s="69" t="s">
        <v>66</v>
      </c>
      <c r="B16" s="71">
        <f>h26.12!F14</f>
        <v>49</v>
      </c>
      <c r="C16" s="71">
        <f>h26.12!G14</f>
        <v>63</v>
      </c>
      <c r="D16" s="25">
        <f t="shared" si="5"/>
        <v>112</v>
      </c>
      <c r="E16" s="25">
        <f>h26.12!I14</f>
        <v>87</v>
      </c>
      <c r="F16" s="25">
        <f>h26.12!J14</f>
        <v>73</v>
      </c>
      <c r="G16" s="25">
        <f t="shared" si="3"/>
        <v>160</v>
      </c>
      <c r="H16" s="70">
        <f t="shared" si="6"/>
        <v>-48</v>
      </c>
      <c r="I16" s="25">
        <f>h26.12!L14</f>
        <v>140</v>
      </c>
      <c r="J16" s="25">
        <f>h26.12!M14</f>
        <v>103</v>
      </c>
      <c r="K16" s="25">
        <f>SUM(I16:J16)</f>
        <v>243</v>
      </c>
      <c r="L16" s="25">
        <f>h26.12!O14</f>
        <v>167</v>
      </c>
      <c r="M16" s="25">
        <f>h26.12!P14</f>
        <v>146</v>
      </c>
      <c r="N16" s="25">
        <f t="shared" si="4"/>
        <v>313</v>
      </c>
      <c r="O16" s="70">
        <f t="shared" si="1"/>
        <v>-70</v>
      </c>
      <c r="P16" s="70">
        <f t="shared" si="2"/>
        <v>-118</v>
      </c>
    </row>
    <row r="17" spans="1:16" ht="24.75" customHeight="1" thickBot="1" x14ac:dyDescent="0.2">
      <c r="A17" s="72" t="s">
        <v>67</v>
      </c>
      <c r="B17" s="71">
        <f>h27.1!F14</f>
        <v>42</v>
      </c>
      <c r="C17" s="71">
        <f>h27.1!G14</f>
        <v>43</v>
      </c>
      <c r="D17" s="25">
        <f t="shared" ref="D17" si="7">SUM(B17:C17)</f>
        <v>85</v>
      </c>
      <c r="E17" s="25">
        <f>h27.1!I14</f>
        <v>85</v>
      </c>
      <c r="F17" s="25">
        <f>h27.1!J14</f>
        <v>114</v>
      </c>
      <c r="G17" s="25">
        <f t="shared" ref="G17" si="8">SUM(E17:F17)</f>
        <v>199</v>
      </c>
      <c r="H17" s="70">
        <f t="shared" ref="H17" si="9">D17-G17</f>
        <v>-114</v>
      </c>
      <c r="I17" s="25">
        <f>h27.1!L14</f>
        <v>132</v>
      </c>
      <c r="J17" s="25">
        <f>h27.1!M14</f>
        <v>113</v>
      </c>
      <c r="K17" s="25">
        <f>SUM(I17:J17)</f>
        <v>245</v>
      </c>
      <c r="L17" s="25">
        <f>h27.1!O14</f>
        <v>208</v>
      </c>
      <c r="M17" s="25">
        <f>h27.1!P14</f>
        <v>145</v>
      </c>
      <c r="N17" s="25">
        <f t="shared" ref="N17" si="10">SUM(L17:M17)</f>
        <v>353</v>
      </c>
      <c r="O17" s="70">
        <f t="shared" ref="O17" si="11">K17-N17</f>
        <v>-108</v>
      </c>
      <c r="P17" s="70">
        <f t="shared" ref="P17" si="12">(D17+K17)-(G17+N17)</f>
        <v>-222</v>
      </c>
    </row>
    <row r="18" spans="1:16" ht="24.75" customHeight="1" thickTop="1" x14ac:dyDescent="0.15">
      <c r="A18" s="73" t="s">
        <v>68</v>
      </c>
      <c r="B18" s="74">
        <f>SUM(B6:B17)</f>
        <v>633</v>
      </c>
      <c r="C18" s="74">
        <f t="shared" ref="C18:N18" si="13">SUM(C6:C17)</f>
        <v>613</v>
      </c>
      <c r="D18" s="74">
        <f t="shared" si="13"/>
        <v>1246</v>
      </c>
      <c r="E18" s="74">
        <f t="shared" si="13"/>
        <v>1020</v>
      </c>
      <c r="F18" s="74">
        <f>SUM(F6:F17)</f>
        <v>976</v>
      </c>
      <c r="G18" s="74">
        <f t="shared" si="13"/>
        <v>1996</v>
      </c>
      <c r="H18" s="74">
        <f>SUM(H6:H17)</f>
        <v>-750</v>
      </c>
      <c r="I18" s="74">
        <f>SUM(I6:I17)</f>
        <v>2532</v>
      </c>
      <c r="J18" s="74">
        <f t="shared" si="13"/>
        <v>1737</v>
      </c>
      <c r="K18" s="74">
        <f>SUM(K6:K17)</f>
        <v>4269</v>
      </c>
      <c r="L18" s="74">
        <f>SUM(L6:L17)</f>
        <v>3408</v>
      </c>
      <c r="M18" s="74">
        <f t="shared" si="13"/>
        <v>2466</v>
      </c>
      <c r="N18" s="74">
        <f t="shared" si="13"/>
        <v>5874</v>
      </c>
      <c r="O18" s="74">
        <f>SUM(O6:O17)</f>
        <v>-1605</v>
      </c>
      <c r="P18" s="74">
        <f>SUM(P6:P17)</f>
        <v>-2355</v>
      </c>
    </row>
    <row r="19" spans="1:16" ht="16.5" x14ac:dyDescent="0.1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1:16" x14ac:dyDescent="0.15">
      <c r="A20" s="94" t="s">
        <v>71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1:16" x14ac:dyDescent="0.1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abSelected="1" zoomScale="85" zoomScaleNormal="85" workbookViewId="0">
      <selection activeCell="A2" sqref="A2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72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41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31" t="s">
        <v>9</v>
      </c>
      <c r="D6" s="31" t="s">
        <v>10</v>
      </c>
      <c r="E6" s="31" t="s">
        <v>11</v>
      </c>
      <c r="F6" s="31" t="s">
        <v>9</v>
      </c>
      <c r="G6" s="31" t="s">
        <v>10</v>
      </c>
      <c r="H6" s="31" t="s">
        <v>12</v>
      </c>
      <c r="I6" s="31" t="s">
        <v>9</v>
      </c>
      <c r="J6" s="31" t="s">
        <v>10</v>
      </c>
      <c r="K6" s="31" t="s">
        <v>12</v>
      </c>
      <c r="L6" s="31" t="s">
        <v>9</v>
      </c>
      <c r="M6" s="31" t="s">
        <v>10</v>
      </c>
      <c r="N6" s="31" t="s">
        <v>12</v>
      </c>
      <c r="O6" s="31" t="s">
        <v>9</v>
      </c>
      <c r="P6" s="31" t="s">
        <v>10</v>
      </c>
      <c r="Q6" s="31" t="s">
        <v>12</v>
      </c>
      <c r="R6" s="31" t="s">
        <v>9</v>
      </c>
      <c r="S6" s="31" t="s">
        <v>10</v>
      </c>
      <c r="T6" s="31" t="s">
        <v>12</v>
      </c>
      <c r="U6" s="110"/>
    </row>
    <row r="7" spans="1:21" ht="36.75" customHeight="1" x14ac:dyDescent="0.15">
      <c r="A7" s="31" t="s">
        <v>13</v>
      </c>
      <c r="B7" s="6">
        <v>20920</v>
      </c>
      <c r="C7" s="6">
        <v>23246</v>
      </c>
      <c r="D7" s="6">
        <v>22227</v>
      </c>
      <c r="E7" s="6">
        <f>SUM(C7:D7)</f>
        <v>45473</v>
      </c>
      <c r="F7" s="7">
        <v>9</v>
      </c>
      <c r="G7" s="7">
        <v>13</v>
      </c>
      <c r="H7" s="7">
        <f>SUM(F7+G7)</f>
        <v>22</v>
      </c>
      <c r="I7" s="7">
        <v>25</v>
      </c>
      <c r="J7" s="7">
        <v>23</v>
      </c>
      <c r="K7" s="7">
        <f t="shared" ref="K7:K13" si="0">SUM(I7+J7)</f>
        <v>48</v>
      </c>
      <c r="L7" s="7">
        <v>41</v>
      </c>
      <c r="M7" s="7">
        <v>13</v>
      </c>
      <c r="N7" s="7">
        <f t="shared" ref="N7:N13" si="1">SUM(L7+M7)</f>
        <v>54</v>
      </c>
      <c r="O7" s="7">
        <v>83</v>
      </c>
      <c r="P7" s="7">
        <v>38</v>
      </c>
      <c r="Q7" s="7">
        <f t="shared" ref="Q7:Q13" si="2">SUM(O7+P7)</f>
        <v>121</v>
      </c>
      <c r="R7" s="8">
        <v>-45</v>
      </c>
      <c r="S7" s="8">
        <v>-21</v>
      </c>
      <c r="T7" s="8">
        <f t="shared" ref="T7:T13" si="3">SUM(R7+S7)</f>
        <v>-66</v>
      </c>
      <c r="U7" s="9">
        <f t="shared" ref="U7:U13" si="4">H7-K7+N7-Q7+T7</f>
        <v>-159</v>
      </c>
    </row>
    <row r="8" spans="1:21" ht="36.75" customHeight="1" x14ac:dyDescent="0.15">
      <c r="A8" s="31" t="s">
        <v>25</v>
      </c>
      <c r="B8" s="6">
        <v>27942</v>
      </c>
      <c r="C8" s="6">
        <v>32591</v>
      </c>
      <c r="D8" s="6">
        <v>32232</v>
      </c>
      <c r="E8" s="6">
        <f t="shared" ref="E8:E13" si="5">SUM(C8:D8)</f>
        <v>64823</v>
      </c>
      <c r="F8" s="7">
        <v>21</v>
      </c>
      <c r="G8" s="7">
        <v>17</v>
      </c>
      <c r="H8" s="7">
        <f t="shared" ref="H8:H14" si="6">SUM(F8+G8)</f>
        <v>38</v>
      </c>
      <c r="I8" s="7">
        <v>31</v>
      </c>
      <c r="J8" s="7">
        <v>49</v>
      </c>
      <c r="K8" s="7">
        <f t="shared" si="0"/>
        <v>80</v>
      </c>
      <c r="L8" s="7">
        <v>48</v>
      </c>
      <c r="M8" s="7">
        <v>47</v>
      </c>
      <c r="N8" s="7">
        <f t="shared" si="1"/>
        <v>95</v>
      </c>
      <c r="O8" s="7">
        <v>50</v>
      </c>
      <c r="P8" s="7">
        <v>64</v>
      </c>
      <c r="Q8" s="7">
        <f t="shared" si="2"/>
        <v>114</v>
      </c>
      <c r="R8" s="8">
        <v>29</v>
      </c>
      <c r="S8" s="8">
        <v>29</v>
      </c>
      <c r="T8" s="8">
        <f t="shared" si="3"/>
        <v>58</v>
      </c>
      <c r="U8" s="9">
        <f t="shared" si="4"/>
        <v>-3</v>
      </c>
    </row>
    <row r="9" spans="1:21" ht="36.75" customHeight="1" x14ac:dyDescent="0.15">
      <c r="A9" s="31" t="s">
        <v>14</v>
      </c>
      <c r="B9" s="6">
        <v>10355</v>
      </c>
      <c r="C9" s="6">
        <v>12537</v>
      </c>
      <c r="D9" s="6">
        <v>12394</v>
      </c>
      <c r="E9" s="6">
        <f t="shared" si="5"/>
        <v>24931</v>
      </c>
      <c r="F9" s="7">
        <v>5</v>
      </c>
      <c r="G9" s="7">
        <v>6</v>
      </c>
      <c r="H9" s="7">
        <f t="shared" si="6"/>
        <v>11</v>
      </c>
      <c r="I9" s="7">
        <v>9</v>
      </c>
      <c r="J9" s="7">
        <v>20</v>
      </c>
      <c r="K9" s="7">
        <f t="shared" si="0"/>
        <v>29</v>
      </c>
      <c r="L9" s="7">
        <v>15</v>
      </c>
      <c r="M9" s="7">
        <v>15</v>
      </c>
      <c r="N9" s="7">
        <f t="shared" si="1"/>
        <v>30</v>
      </c>
      <c r="O9" s="7">
        <v>37</v>
      </c>
      <c r="P9" s="7">
        <v>19</v>
      </c>
      <c r="Q9" s="7">
        <f t="shared" si="2"/>
        <v>56</v>
      </c>
      <c r="R9" s="8">
        <v>15</v>
      </c>
      <c r="S9" s="8">
        <v>-3</v>
      </c>
      <c r="T9" s="8">
        <f t="shared" si="3"/>
        <v>12</v>
      </c>
      <c r="U9" s="9">
        <f t="shared" si="4"/>
        <v>-32</v>
      </c>
    </row>
    <row r="10" spans="1:21" ht="36.75" customHeight="1" x14ac:dyDescent="0.15">
      <c r="A10" s="31" t="s">
        <v>15</v>
      </c>
      <c r="B10" s="6">
        <v>9609</v>
      </c>
      <c r="C10" s="6">
        <v>12107</v>
      </c>
      <c r="D10" s="6">
        <v>12592</v>
      </c>
      <c r="E10" s="6">
        <f t="shared" si="5"/>
        <v>24699</v>
      </c>
      <c r="F10" s="7">
        <v>3</v>
      </c>
      <c r="G10" s="7">
        <v>0</v>
      </c>
      <c r="H10" s="7">
        <f t="shared" si="6"/>
        <v>3</v>
      </c>
      <c r="I10" s="7">
        <v>13</v>
      </c>
      <c r="J10" s="7">
        <v>15</v>
      </c>
      <c r="K10" s="7">
        <f t="shared" si="0"/>
        <v>28</v>
      </c>
      <c r="L10" s="7">
        <v>13</v>
      </c>
      <c r="M10" s="7">
        <v>17</v>
      </c>
      <c r="N10" s="7">
        <f t="shared" si="1"/>
        <v>30</v>
      </c>
      <c r="O10" s="7">
        <v>14</v>
      </c>
      <c r="P10" s="7">
        <v>11</v>
      </c>
      <c r="Q10" s="7">
        <f t="shared" si="2"/>
        <v>25</v>
      </c>
      <c r="R10" s="8">
        <v>-4</v>
      </c>
      <c r="S10" s="8">
        <v>-7</v>
      </c>
      <c r="T10" s="8">
        <f t="shared" si="3"/>
        <v>-11</v>
      </c>
      <c r="U10" s="9">
        <f t="shared" si="4"/>
        <v>-31</v>
      </c>
    </row>
    <row r="11" spans="1:21" ht="36.75" customHeight="1" x14ac:dyDescent="0.15">
      <c r="A11" s="31" t="s">
        <v>16</v>
      </c>
      <c r="B11" s="6">
        <v>3630</v>
      </c>
      <c r="C11" s="6">
        <v>4684</v>
      </c>
      <c r="D11" s="6">
        <v>4853</v>
      </c>
      <c r="E11" s="6">
        <f t="shared" si="5"/>
        <v>9537</v>
      </c>
      <c r="F11" s="7">
        <v>1</v>
      </c>
      <c r="G11" s="7">
        <v>3</v>
      </c>
      <c r="H11" s="7">
        <f t="shared" si="6"/>
        <v>4</v>
      </c>
      <c r="I11" s="7">
        <v>5</v>
      </c>
      <c r="J11" s="7">
        <v>3</v>
      </c>
      <c r="K11" s="7">
        <f t="shared" si="0"/>
        <v>8</v>
      </c>
      <c r="L11" s="7">
        <v>9</v>
      </c>
      <c r="M11" s="7">
        <v>9</v>
      </c>
      <c r="N11" s="7">
        <f t="shared" si="1"/>
        <v>18</v>
      </c>
      <c r="O11" s="7">
        <v>9</v>
      </c>
      <c r="P11" s="7">
        <v>4</v>
      </c>
      <c r="Q11" s="7">
        <f t="shared" si="2"/>
        <v>13</v>
      </c>
      <c r="R11" s="8">
        <v>1</v>
      </c>
      <c r="S11" s="8">
        <v>3</v>
      </c>
      <c r="T11" s="8">
        <f t="shared" si="3"/>
        <v>4</v>
      </c>
      <c r="U11" s="9">
        <f t="shared" si="4"/>
        <v>5</v>
      </c>
    </row>
    <row r="12" spans="1:21" ht="36.75" customHeight="1" x14ac:dyDescent="0.15">
      <c r="A12" s="31" t="s">
        <v>17</v>
      </c>
      <c r="B12" s="6">
        <v>492</v>
      </c>
      <c r="C12" s="6">
        <v>601</v>
      </c>
      <c r="D12" s="6">
        <v>663</v>
      </c>
      <c r="E12" s="6">
        <f t="shared" si="5"/>
        <v>1264</v>
      </c>
      <c r="F12" s="7">
        <v>0</v>
      </c>
      <c r="G12" s="7">
        <v>1</v>
      </c>
      <c r="H12" s="7">
        <f t="shared" si="6"/>
        <v>1</v>
      </c>
      <c r="I12" s="7">
        <v>1</v>
      </c>
      <c r="J12" s="7">
        <v>0</v>
      </c>
      <c r="K12" s="7">
        <f t="shared" si="0"/>
        <v>1</v>
      </c>
      <c r="L12" s="7">
        <v>0</v>
      </c>
      <c r="M12" s="7">
        <v>1</v>
      </c>
      <c r="N12" s="7">
        <f t="shared" si="1"/>
        <v>1</v>
      </c>
      <c r="O12" s="7">
        <v>1</v>
      </c>
      <c r="P12" s="7">
        <v>0</v>
      </c>
      <c r="Q12" s="7">
        <f t="shared" si="2"/>
        <v>1</v>
      </c>
      <c r="R12" s="8">
        <v>0</v>
      </c>
      <c r="S12" s="8">
        <v>0</v>
      </c>
      <c r="T12" s="8">
        <f t="shared" si="3"/>
        <v>0</v>
      </c>
      <c r="U12" s="9">
        <f t="shared" si="4"/>
        <v>0</v>
      </c>
    </row>
    <row r="13" spans="1:21" ht="36.75" customHeight="1" thickBot="1" x14ac:dyDescent="0.2">
      <c r="A13" s="11" t="s">
        <v>20</v>
      </c>
      <c r="B13" s="12">
        <v>5107</v>
      </c>
      <c r="C13" s="12">
        <v>6884</v>
      </c>
      <c r="D13" s="12">
        <v>7156</v>
      </c>
      <c r="E13" s="6">
        <f t="shared" si="5"/>
        <v>14040</v>
      </c>
      <c r="F13" s="13">
        <v>3</v>
      </c>
      <c r="G13" s="13">
        <v>3</v>
      </c>
      <c r="H13" s="13">
        <f t="shared" si="6"/>
        <v>6</v>
      </c>
      <c r="I13" s="13">
        <v>1</v>
      </c>
      <c r="J13" s="13">
        <v>4</v>
      </c>
      <c r="K13" s="13">
        <f t="shared" si="0"/>
        <v>5</v>
      </c>
      <c r="L13" s="13">
        <v>6</v>
      </c>
      <c r="M13" s="13">
        <v>11</v>
      </c>
      <c r="N13" s="13">
        <f t="shared" si="1"/>
        <v>17</v>
      </c>
      <c r="O13" s="13">
        <v>14</v>
      </c>
      <c r="P13" s="13">
        <v>9</v>
      </c>
      <c r="Q13" s="13">
        <f t="shared" si="2"/>
        <v>23</v>
      </c>
      <c r="R13" s="14">
        <v>4</v>
      </c>
      <c r="S13" s="14">
        <v>-1</v>
      </c>
      <c r="T13" s="14">
        <f t="shared" si="3"/>
        <v>3</v>
      </c>
      <c r="U13" s="9">
        <f t="shared" si="4"/>
        <v>-2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78055</v>
      </c>
      <c r="C14" s="26">
        <f>SUM(C7:C13)</f>
        <v>92650</v>
      </c>
      <c r="D14" s="26">
        <f>SUM(D7:D13)</f>
        <v>92117</v>
      </c>
      <c r="E14" s="22">
        <f>C14+D14</f>
        <v>184767</v>
      </c>
      <c r="F14" s="22">
        <f>SUM(F7:F13)</f>
        <v>42</v>
      </c>
      <c r="G14" s="22">
        <f>SUM(G7:G13)</f>
        <v>43</v>
      </c>
      <c r="H14" s="22">
        <f t="shared" si="6"/>
        <v>85</v>
      </c>
      <c r="I14" s="22">
        <f t="shared" ref="I14:U14" si="7">SUM(I7:I13)</f>
        <v>85</v>
      </c>
      <c r="J14" s="22">
        <f t="shared" si="7"/>
        <v>114</v>
      </c>
      <c r="K14" s="22">
        <f t="shared" si="7"/>
        <v>199</v>
      </c>
      <c r="L14" s="22">
        <f t="shared" si="7"/>
        <v>132</v>
      </c>
      <c r="M14" s="22">
        <f t="shared" si="7"/>
        <v>113</v>
      </c>
      <c r="N14" s="22">
        <f t="shared" si="7"/>
        <v>245</v>
      </c>
      <c r="O14" s="22">
        <f t="shared" si="7"/>
        <v>208</v>
      </c>
      <c r="P14" s="22">
        <f t="shared" si="7"/>
        <v>145</v>
      </c>
      <c r="Q14" s="22">
        <f t="shared" si="7"/>
        <v>353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-222</v>
      </c>
    </row>
    <row r="15" spans="1:21" ht="36.75" customHeight="1" thickTop="1" x14ac:dyDescent="0.15">
      <c r="A15" s="16" t="s">
        <v>19</v>
      </c>
      <c r="B15" s="24">
        <f>B14-B16</f>
        <v>-100</v>
      </c>
      <c r="C15" s="24">
        <f>C14-C16</f>
        <v>-119</v>
      </c>
      <c r="D15" s="24">
        <f>D14-D16</f>
        <v>-103</v>
      </c>
      <c r="E15" s="24">
        <f>C15+D15</f>
        <v>-222</v>
      </c>
      <c r="F15" s="111">
        <f>H14-K14</f>
        <v>-114</v>
      </c>
      <c r="G15" s="112"/>
      <c r="H15" s="112"/>
      <c r="I15" s="112"/>
      <c r="J15" s="112"/>
      <c r="K15" s="113"/>
      <c r="L15" s="111">
        <f>N14-Q14</f>
        <v>-108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78155</v>
      </c>
      <c r="C16" s="27">
        <v>92769</v>
      </c>
      <c r="D16" s="27">
        <v>92220</v>
      </c>
      <c r="E16" s="28">
        <v>184989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P8" sqref="P8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40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110"/>
    </row>
    <row r="7" spans="1:21" ht="36.75" customHeight="1" x14ac:dyDescent="0.15">
      <c r="A7" s="30" t="s">
        <v>13</v>
      </c>
      <c r="B7" s="6">
        <v>21009</v>
      </c>
      <c r="C7" s="6">
        <v>23349</v>
      </c>
      <c r="D7" s="6">
        <v>22283</v>
      </c>
      <c r="E7" s="6">
        <f>SUM(C7:D7)</f>
        <v>45632</v>
      </c>
      <c r="F7" s="7">
        <v>18</v>
      </c>
      <c r="G7" s="7">
        <v>14</v>
      </c>
      <c r="H7" s="7">
        <f>SUM(F7+G7)</f>
        <v>32</v>
      </c>
      <c r="I7" s="7">
        <v>24</v>
      </c>
      <c r="J7" s="7">
        <v>17</v>
      </c>
      <c r="K7" s="7">
        <f t="shared" ref="K7:K13" si="0">SUM(I7+J7)</f>
        <v>41</v>
      </c>
      <c r="L7" s="7">
        <v>39</v>
      </c>
      <c r="M7" s="7">
        <v>21</v>
      </c>
      <c r="N7" s="7">
        <f t="shared" ref="N7:N13" si="1">SUM(L7+M7)</f>
        <v>60</v>
      </c>
      <c r="O7" s="7">
        <v>54</v>
      </c>
      <c r="P7" s="7">
        <v>43</v>
      </c>
      <c r="Q7" s="7">
        <f t="shared" ref="Q7:Q13" si="2">SUM(O7+P7)</f>
        <v>97</v>
      </c>
      <c r="R7" s="8">
        <v>-3</v>
      </c>
      <c r="S7" s="8">
        <v>1</v>
      </c>
      <c r="T7" s="8">
        <f t="shared" ref="T7:T13" si="3">SUM(R7+S7)</f>
        <v>-2</v>
      </c>
      <c r="U7" s="9">
        <f t="shared" ref="U7:U13" si="4">H7-K7+N7-Q7+T7</f>
        <v>-48</v>
      </c>
    </row>
    <row r="8" spans="1:21" ht="36.75" customHeight="1" x14ac:dyDescent="0.15">
      <c r="A8" s="30" t="s">
        <v>25</v>
      </c>
      <c r="B8" s="6">
        <v>27945</v>
      </c>
      <c r="C8" s="6">
        <v>32574</v>
      </c>
      <c r="D8" s="6">
        <v>32252</v>
      </c>
      <c r="E8" s="6">
        <f t="shared" ref="E8:E13" si="5">SUM(C8:D8)</f>
        <v>64826</v>
      </c>
      <c r="F8" s="7">
        <v>20</v>
      </c>
      <c r="G8" s="7">
        <v>17</v>
      </c>
      <c r="H8" s="7">
        <f t="shared" ref="H8:H14" si="6">SUM(F8+G8)</f>
        <v>37</v>
      </c>
      <c r="I8" s="7">
        <v>32</v>
      </c>
      <c r="J8" s="7">
        <v>22</v>
      </c>
      <c r="K8" s="7">
        <f t="shared" si="0"/>
        <v>54</v>
      </c>
      <c r="L8" s="7">
        <v>46</v>
      </c>
      <c r="M8" s="7">
        <v>38</v>
      </c>
      <c r="N8" s="7">
        <f t="shared" si="1"/>
        <v>84</v>
      </c>
      <c r="O8" s="7">
        <v>49</v>
      </c>
      <c r="P8" s="7">
        <v>51</v>
      </c>
      <c r="Q8" s="7">
        <f t="shared" si="2"/>
        <v>100</v>
      </c>
      <c r="R8" s="8">
        <v>6</v>
      </c>
      <c r="S8" s="8">
        <v>13</v>
      </c>
      <c r="T8" s="8">
        <f t="shared" si="3"/>
        <v>19</v>
      </c>
      <c r="U8" s="9">
        <f t="shared" si="4"/>
        <v>-14</v>
      </c>
    </row>
    <row r="9" spans="1:21" ht="36.75" customHeight="1" x14ac:dyDescent="0.15">
      <c r="A9" s="30" t="s">
        <v>14</v>
      </c>
      <c r="B9" s="6">
        <v>10368</v>
      </c>
      <c r="C9" s="6">
        <v>12548</v>
      </c>
      <c r="D9" s="6">
        <v>12415</v>
      </c>
      <c r="E9" s="6">
        <f t="shared" si="5"/>
        <v>24963</v>
      </c>
      <c r="F9" s="7">
        <v>2</v>
      </c>
      <c r="G9" s="7">
        <v>8</v>
      </c>
      <c r="H9" s="7">
        <f t="shared" si="6"/>
        <v>10</v>
      </c>
      <c r="I9" s="7">
        <v>14</v>
      </c>
      <c r="J9" s="7">
        <v>12</v>
      </c>
      <c r="K9" s="7">
        <f t="shared" si="0"/>
        <v>26</v>
      </c>
      <c r="L9" s="7">
        <v>19</v>
      </c>
      <c r="M9" s="7">
        <v>10</v>
      </c>
      <c r="N9" s="7">
        <f t="shared" si="1"/>
        <v>29</v>
      </c>
      <c r="O9" s="7">
        <v>25</v>
      </c>
      <c r="P9" s="7">
        <v>17</v>
      </c>
      <c r="Q9" s="7">
        <f t="shared" si="2"/>
        <v>42</v>
      </c>
      <c r="R9" s="8">
        <v>-3</v>
      </c>
      <c r="S9" s="8">
        <v>1</v>
      </c>
      <c r="T9" s="8">
        <f t="shared" si="3"/>
        <v>-2</v>
      </c>
      <c r="U9" s="9">
        <f t="shared" si="4"/>
        <v>-31</v>
      </c>
    </row>
    <row r="10" spans="1:21" ht="36.75" customHeight="1" x14ac:dyDescent="0.15">
      <c r="A10" s="30" t="s">
        <v>15</v>
      </c>
      <c r="B10" s="6">
        <v>9614</v>
      </c>
      <c r="C10" s="6">
        <v>12122</v>
      </c>
      <c r="D10" s="6">
        <v>12608</v>
      </c>
      <c r="E10" s="6">
        <f t="shared" si="5"/>
        <v>24730</v>
      </c>
      <c r="F10" s="7">
        <v>5</v>
      </c>
      <c r="G10" s="7">
        <v>13</v>
      </c>
      <c r="H10" s="7">
        <f t="shared" si="6"/>
        <v>18</v>
      </c>
      <c r="I10" s="7">
        <v>7</v>
      </c>
      <c r="J10" s="7">
        <v>9</v>
      </c>
      <c r="K10" s="7">
        <f t="shared" si="0"/>
        <v>16</v>
      </c>
      <c r="L10" s="7">
        <v>24</v>
      </c>
      <c r="M10" s="7">
        <v>21</v>
      </c>
      <c r="N10" s="7">
        <f t="shared" si="1"/>
        <v>45</v>
      </c>
      <c r="O10" s="7">
        <v>24</v>
      </c>
      <c r="P10" s="7">
        <v>17</v>
      </c>
      <c r="Q10" s="7">
        <f t="shared" si="2"/>
        <v>41</v>
      </c>
      <c r="R10" s="8">
        <v>-4</v>
      </c>
      <c r="S10" s="8">
        <v>-14</v>
      </c>
      <c r="T10" s="8">
        <f t="shared" si="3"/>
        <v>-18</v>
      </c>
      <c r="U10" s="9">
        <f t="shared" si="4"/>
        <v>-12</v>
      </c>
    </row>
    <row r="11" spans="1:21" ht="36.75" customHeight="1" x14ac:dyDescent="0.15">
      <c r="A11" s="30" t="s">
        <v>16</v>
      </c>
      <c r="B11" s="6">
        <v>3623</v>
      </c>
      <c r="C11" s="6">
        <v>4687</v>
      </c>
      <c r="D11" s="6">
        <v>4845</v>
      </c>
      <c r="E11" s="6">
        <f t="shared" si="5"/>
        <v>9532</v>
      </c>
      <c r="F11" s="7">
        <v>0</v>
      </c>
      <c r="G11" s="7">
        <v>6</v>
      </c>
      <c r="H11" s="7">
        <f t="shared" si="6"/>
        <v>6</v>
      </c>
      <c r="I11" s="7">
        <v>4</v>
      </c>
      <c r="J11" s="7">
        <v>3</v>
      </c>
      <c r="K11" s="7">
        <f t="shared" si="0"/>
        <v>7</v>
      </c>
      <c r="L11" s="7">
        <v>8</v>
      </c>
      <c r="M11" s="7">
        <v>5</v>
      </c>
      <c r="N11" s="7">
        <f t="shared" si="1"/>
        <v>13</v>
      </c>
      <c r="O11" s="7">
        <v>6</v>
      </c>
      <c r="P11" s="7">
        <v>7</v>
      </c>
      <c r="Q11" s="7">
        <f t="shared" si="2"/>
        <v>13</v>
      </c>
      <c r="R11" s="8">
        <v>4</v>
      </c>
      <c r="S11" s="8">
        <v>-1</v>
      </c>
      <c r="T11" s="8">
        <f t="shared" si="3"/>
        <v>3</v>
      </c>
      <c r="U11" s="9">
        <f t="shared" si="4"/>
        <v>2</v>
      </c>
    </row>
    <row r="12" spans="1:21" ht="36.75" customHeight="1" x14ac:dyDescent="0.15">
      <c r="A12" s="30" t="s">
        <v>17</v>
      </c>
      <c r="B12" s="6">
        <v>493</v>
      </c>
      <c r="C12" s="6">
        <v>603</v>
      </c>
      <c r="D12" s="6">
        <v>661</v>
      </c>
      <c r="E12" s="6">
        <f t="shared" si="5"/>
        <v>1264</v>
      </c>
      <c r="F12" s="7">
        <v>0</v>
      </c>
      <c r="G12" s="7">
        <v>0</v>
      </c>
      <c r="H12" s="7">
        <f t="shared" si="6"/>
        <v>0</v>
      </c>
      <c r="I12" s="7">
        <v>0</v>
      </c>
      <c r="J12" s="7">
        <v>1</v>
      </c>
      <c r="K12" s="7">
        <f t="shared" si="0"/>
        <v>1</v>
      </c>
      <c r="L12" s="7">
        <v>0</v>
      </c>
      <c r="M12" s="7">
        <v>0</v>
      </c>
      <c r="N12" s="7">
        <f t="shared" si="1"/>
        <v>0</v>
      </c>
      <c r="O12" s="7">
        <v>0</v>
      </c>
      <c r="P12" s="7">
        <v>0</v>
      </c>
      <c r="Q12" s="7">
        <f t="shared" si="2"/>
        <v>0</v>
      </c>
      <c r="R12" s="8">
        <v>0</v>
      </c>
      <c r="S12" s="8">
        <v>-1</v>
      </c>
      <c r="T12" s="8">
        <f t="shared" si="3"/>
        <v>-1</v>
      </c>
      <c r="U12" s="9">
        <f t="shared" si="4"/>
        <v>-2</v>
      </c>
    </row>
    <row r="13" spans="1:21" ht="36.75" customHeight="1" thickBot="1" x14ac:dyDescent="0.2">
      <c r="A13" s="11" t="s">
        <v>20</v>
      </c>
      <c r="B13" s="12">
        <v>5103</v>
      </c>
      <c r="C13" s="12">
        <v>6886</v>
      </c>
      <c r="D13" s="12">
        <v>7156</v>
      </c>
      <c r="E13" s="6">
        <f t="shared" si="5"/>
        <v>14042</v>
      </c>
      <c r="F13" s="13">
        <v>4</v>
      </c>
      <c r="G13" s="13">
        <v>5</v>
      </c>
      <c r="H13" s="13">
        <f t="shared" si="6"/>
        <v>9</v>
      </c>
      <c r="I13" s="13">
        <v>6</v>
      </c>
      <c r="J13" s="13">
        <v>9</v>
      </c>
      <c r="K13" s="13">
        <f t="shared" si="0"/>
        <v>15</v>
      </c>
      <c r="L13" s="13">
        <v>4</v>
      </c>
      <c r="M13" s="13">
        <v>8</v>
      </c>
      <c r="N13" s="13">
        <f t="shared" si="1"/>
        <v>12</v>
      </c>
      <c r="O13" s="13">
        <v>9</v>
      </c>
      <c r="P13" s="13">
        <v>11</v>
      </c>
      <c r="Q13" s="13">
        <f t="shared" si="2"/>
        <v>20</v>
      </c>
      <c r="R13" s="14">
        <v>0</v>
      </c>
      <c r="S13" s="14">
        <v>1</v>
      </c>
      <c r="T13" s="14">
        <f t="shared" si="3"/>
        <v>1</v>
      </c>
      <c r="U13" s="9">
        <f t="shared" si="4"/>
        <v>-13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78155</v>
      </c>
      <c r="C14" s="26">
        <f>SUM(C7:C13)</f>
        <v>92769</v>
      </c>
      <c r="D14" s="26">
        <f>SUM(D7:D13)</f>
        <v>92220</v>
      </c>
      <c r="E14" s="22">
        <f>C14+D14</f>
        <v>184989</v>
      </c>
      <c r="F14" s="22">
        <f>SUM(F7:F13)</f>
        <v>49</v>
      </c>
      <c r="G14" s="22">
        <f>SUM(G7:G13)</f>
        <v>63</v>
      </c>
      <c r="H14" s="22">
        <f t="shared" si="6"/>
        <v>112</v>
      </c>
      <c r="I14" s="22">
        <f t="shared" ref="I14:U14" si="7">SUM(I7:I13)</f>
        <v>87</v>
      </c>
      <c r="J14" s="22">
        <f t="shared" si="7"/>
        <v>73</v>
      </c>
      <c r="K14" s="22">
        <f t="shared" si="7"/>
        <v>160</v>
      </c>
      <c r="L14" s="22">
        <f t="shared" si="7"/>
        <v>140</v>
      </c>
      <c r="M14" s="22">
        <f t="shared" si="7"/>
        <v>103</v>
      </c>
      <c r="N14" s="22">
        <f t="shared" si="7"/>
        <v>243</v>
      </c>
      <c r="O14" s="22">
        <f t="shared" si="7"/>
        <v>167</v>
      </c>
      <c r="P14" s="22">
        <f t="shared" si="7"/>
        <v>146</v>
      </c>
      <c r="Q14" s="22">
        <f t="shared" si="7"/>
        <v>313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-118</v>
      </c>
    </row>
    <row r="15" spans="1:21" ht="36.75" customHeight="1" thickTop="1" x14ac:dyDescent="0.15">
      <c r="A15" s="16" t="s">
        <v>19</v>
      </c>
      <c r="B15" s="24">
        <f>B14-B16</f>
        <v>-45</v>
      </c>
      <c r="C15" s="24">
        <f>C14-C16</f>
        <v>-65</v>
      </c>
      <c r="D15" s="24">
        <f>D14-D16</f>
        <v>-53</v>
      </c>
      <c r="E15" s="24">
        <f>C15+D15</f>
        <v>-118</v>
      </c>
      <c r="F15" s="111">
        <f>H14-K14</f>
        <v>-48</v>
      </c>
      <c r="G15" s="112"/>
      <c r="H15" s="112"/>
      <c r="I15" s="112"/>
      <c r="J15" s="112"/>
      <c r="K15" s="113"/>
      <c r="L15" s="111">
        <f>N14-Q14</f>
        <v>-70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78200</v>
      </c>
      <c r="C16" s="27">
        <v>92834</v>
      </c>
      <c r="D16" s="27">
        <v>92273</v>
      </c>
      <c r="E16" s="28">
        <v>185107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L10" sqref="L10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39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110"/>
    </row>
    <row r="7" spans="1:21" ht="36.75" customHeight="1" x14ac:dyDescent="0.15">
      <c r="A7" s="29" t="s">
        <v>13</v>
      </c>
      <c r="B7" s="6">
        <v>21032</v>
      </c>
      <c r="C7" s="6">
        <v>23373</v>
      </c>
      <c r="D7" s="6">
        <v>22307</v>
      </c>
      <c r="E7" s="6">
        <f>SUM(C7:D7)</f>
        <v>45680</v>
      </c>
      <c r="F7" s="7">
        <v>11</v>
      </c>
      <c r="G7" s="7">
        <v>16</v>
      </c>
      <c r="H7" s="7">
        <f>SUM(F7+G7)</f>
        <v>27</v>
      </c>
      <c r="I7" s="7">
        <v>24</v>
      </c>
      <c r="J7" s="7">
        <v>17</v>
      </c>
      <c r="K7" s="7">
        <f t="shared" ref="K7:K13" si="0">SUM(I7+J7)</f>
        <v>41</v>
      </c>
      <c r="L7" s="7">
        <v>58</v>
      </c>
      <c r="M7" s="7">
        <v>40</v>
      </c>
      <c r="N7" s="7">
        <f t="shared" ref="N7:N13" si="1">SUM(L7+M7)</f>
        <v>98</v>
      </c>
      <c r="O7" s="7">
        <v>59</v>
      </c>
      <c r="P7" s="7">
        <v>47</v>
      </c>
      <c r="Q7" s="7">
        <f t="shared" ref="Q7:Q13" si="2">SUM(O7+P7)</f>
        <v>106</v>
      </c>
      <c r="R7" s="8">
        <v>3</v>
      </c>
      <c r="S7" s="8">
        <v>-1</v>
      </c>
      <c r="T7" s="8">
        <f t="shared" ref="T7:T13" si="3">SUM(R7+S7)</f>
        <v>2</v>
      </c>
      <c r="U7" s="9">
        <f t="shared" ref="U7:U13" si="4">H7-K7+N7-Q7+T7</f>
        <v>-20</v>
      </c>
    </row>
    <row r="8" spans="1:21" ht="36.75" customHeight="1" x14ac:dyDescent="0.15">
      <c r="A8" s="29" t="s">
        <v>25</v>
      </c>
      <c r="B8" s="6">
        <v>27963</v>
      </c>
      <c r="C8" s="6">
        <v>32583</v>
      </c>
      <c r="D8" s="6">
        <v>32257</v>
      </c>
      <c r="E8" s="6">
        <f t="shared" ref="E8:E13" si="5">SUM(C8:D8)</f>
        <v>64840</v>
      </c>
      <c r="F8" s="7">
        <v>19</v>
      </c>
      <c r="G8" s="7">
        <v>21</v>
      </c>
      <c r="H8" s="7">
        <f t="shared" ref="H8:H14" si="6">SUM(F8+G8)</f>
        <v>40</v>
      </c>
      <c r="I8" s="7">
        <v>26</v>
      </c>
      <c r="J8" s="7">
        <v>14</v>
      </c>
      <c r="K8" s="7">
        <f t="shared" si="0"/>
        <v>40</v>
      </c>
      <c r="L8" s="7">
        <v>58</v>
      </c>
      <c r="M8" s="7">
        <v>44</v>
      </c>
      <c r="N8" s="7">
        <f t="shared" si="1"/>
        <v>102</v>
      </c>
      <c r="O8" s="7">
        <v>72</v>
      </c>
      <c r="P8" s="7">
        <v>52</v>
      </c>
      <c r="Q8" s="7">
        <f t="shared" si="2"/>
        <v>124</v>
      </c>
      <c r="R8" s="8">
        <v>20</v>
      </c>
      <c r="S8" s="8">
        <v>4</v>
      </c>
      <c r="T8" s="8">
        <f t="shared" si="3"/>
        <v>24</v>
      </c>
      <c r="U8" s="9">
        <f t="shared" si="4"/>
        <v>2</v>
      </c>
    </row>
    <row r="9" spans="1:21" ht="36.75" customHeight="1" x14ac:dyDescent="0.15">
      <c r="A9" s="29" t="s">
        <v>14</v>
      </c>
      <c r="B9" s="6">
        <v>10375</v>
      </c>
      <c r="C9" s="6">
        <v>12569</v>
      </c>
      <c r="D9" s="6">
        <v>12425</v>
      </c>
      <c r="E9" s="6">
        <f t="shared" si="5"/>
        <v>24994</v>
      </c>
      <c r="F9" s="7">
        <v>5</v>
      </c>
      <c r="G9" s="7">
        <v>4</v>
      </c>
      <c r="H9" s="7">
        <f t="shared" si="6"/>
        <v>9</v>
      </c>
      <c r="I9" s="7">
        <v>9</v>
      </c>
      <c r="J9" s="7">
        <v>11</v>
      </c>
      <c r="K9" s="7">
        <f t="shared" si="0"/>
        <v>20</v>
      </c>
      <c r="L9" s="7">
        <v>20</v>
      </c>
      <c r="M9" s="7">
        <v>19</v>
      </c>
      <c r="N9" s="7">
        <f t="shared" si="1"/>
        <v>39</v>
      </c>
      <c r="O9" s="7">
        <v>44</v>
      </c>
      <c r="P9" s="7">
        <v>24</v>
      </c>
      <c r="Q9" s="7">
        <f t="shared" si="2"/>
        <v>68</v>
      </c>
      <c r="R9" s="8">
        <v>-3</v>
      </c>
      <c r="S9" s="8">
        <v>2</v>
      </c>
      <c r="T9" s="8">
        <f t="shared" si="3"/>
        <v>-1</v>
      </c>
      <c r="U9" s="9">
        <f t="shared" si="4"/>
        <v>-41</v>
      </c>
    </row>
    <row r="10" spans="1:21" ht="36.75" customHeight="1" x14ac:dyDescent="0.15">
      <c r="A10" s="29" t="s">
        <v>15</v>
      </c>
      <c r="B10" s="6">
        <v>9610</v>
      </c>
      <c r="C10" s="6">
        <v>12128</v>
      </c>
      <c r="D10" s="6">
        <v>12614</v>
      </c>
      <c r="E10" s="6">
        <f t="shared" si="5"/>
        <v>24742</v>
      </c>
      <c r="F10" s="7">
        <v>11</v>
      </c>
      <c r="G10" s="7">
        <v>7</v>
      </c>
      <c r="H10" s="7">
        <f t="shared" si="6"/>
        <v>18</v>
      </c>
      <c r="I10" s="7">
        <v>9</v>
      </c>
      <c r="J10" s="7">
        <v>10</v>
      </c>
      <c r="K10" s="7">
        <f t="shared" si="0"/>
        <v>19</v>
      </c>
      <c r="L10" s="7">
        <v>19</v>
      </c>
      <c r="M10" s="7">
        <v>14</v>
      </c>
      <c r="N10" s="7">
        <f t="shared" si="1"/>
        <v>33</v>
      </c>
      <c r="O10" s="7">
        <v>18</v>
      </c>
      <c r="P10" s="7">
        <v>13</v>
      </c>
      <c r="Q10" s="7">
        <f t="shared" si="2"/>
        <v>31</v>
      </c>
      <c r="R10" s="8">
        <v>-13</v>
      </c>
      <c r="S10" s="8">
        <v>-8</v>
      </c>
      <c r="T10" s="8">
        <f t="shared" si="3"/>
        <v>-21</v>
      </c>
      <c r="U10" s="9">
        <f t="shared" si="4"/>
        <v>-20</v>
      </c>
    </row>
    <row r="11" spans="1:21" ht="36.75" customHeight="1" x14ac:dyDescent="0.15">
      <c r="A11" s="29" t="s">
        <v>16</v>
      </c>
      <c r="B11" s="6">
        <v>3623</v>
      </c>
      <c r="C11" s="6">
        <v>4685</v>
      </c>
      <c r="D11" s="6">
        <v>4845</v>
      </c>
      <c r="E11" s="6">
        <f t="shared" si="5"/>
        <v>9530</v>
      </c>
      <c r="F11" s="7">
        <v>4</v>
      </c>
      <c r="G11" s="7">
        <v>4</v>
      </c>
      <c r="H11" s="7">
        <f t="shared" si="6"/>
        <v>8</v>
      </c>
      <c r="I11" s="7">
        <v>6</v>
      </c>
      <c r="J11" s="7">
        <v>5</v>
      </c>
      <c r="K11" s="7">
        <f t="shared" si="0"/>
        <v>11</v>
      </c>
      <c r="L11" s="7">
        <v>6</v>
      </c>
      <c r="M11" s="7">
        <v>2</v>
      </c>
      <c r="N11" s="7">
        <f t="shared" si="1"/>
        <v>8</v>
      </c>
      <c r="O11" s="7">
        <v>12</v>
      </c>
      <c r="P11" s="7">
        <v>5</v>
      </c>
      <c r="Q11" s="7">
        <f t="shared" si="2"/>
        <v>17</v>
      </c>
      <c r="R11" s="8">
        <v>-2</v>
      </c>
      <c r="S11" s="8">
        <v>-2</v>
      </c>
      <c r="T11" s="8">
        <f t="shared" si="3"/>
        <v>-4</v>
      </c>
      <c r="U11" s="9">
        <f t="shared" si="4"/>
        <v>-16</v>
      </c>
    </row>
    <row r="12" spans="1:21" ht="36.75" customHeight="1" x14ac:dyDescent="0.15">
      <c r="A12" s="29" t="s">
        <v>17</v>
      </c>
      <c r="B12" s="6">
        <v>494</v>
      </c>
      <c r="C12" s="6">
        <v>603</v>
      </c>
      <c r="D12" s="6">
        <v>663</v>
      </c>
      <c r="E12" s="6">
        <f t="shared" si="5"/>
        <v>1266</v>
      </c>
      <c r="F12" s="7">
        <v>0</v>
      </c>
      <c r="G12" s="7">
        <v>0</v>
      </c>
      <c r="H12" s="7">
        <f t="shared" si="6"/>
        <v>0</v>
      </c>
      <c r="I12" s="7">
        <v>0</v>
      </c>
      <c r="J12" s="7">
        <v>0</v>
      </c>
      <c r="K12" s="7">
        <f t="shared" si="0"/>
        <v>0</v>
      </c>
      <c r="L12" s="7">
        <v>0</v>
      </c>
      <c r="M12" s="7">
        <v>0</v>
      </c>
      <c r="N12" s="7">
        <f t="shared" si="1"/>
        <v>0</v>
      </c>
      <c r="O12" s="7">
        <v>0</v>
      </c>
      <c r="P12" s="7">
        <v>0</v>
      </c>
      <c r="Q12" s="7">
        <f t="shared" si="2"/>
        <v>0</v>
      </c>
      <c r="R12" s="8">
        <v>0</v>
      </c>
      <c r="S12" s="8">
        <v>0</v>
      </c>
      <c r="T12" s="8">
        <f t="shared" si="3"/>
        <v>0</v>
      </c>
      <c r="U12" s="9">
        <f t="shared" si="4"/>
        <v>0</v>
      </c>
    </row>
    <row r="13" spans="1:21" ht="36.75" customHeight="1" thickBot="1" x14ac:dyDescent="0.2">
      <c r="A13" s="11" t="s">
        <v>20</v>
      </c>
      <c r="B13" s="12">
        <v>5103</v>
      </c>
      <c r="C13" s="12">
        <v>6893</v>
      </c>
      <c r="D13" s="12">
        <v>7162</v>
      </c>
      <c r="E13" s="6">
        <f t="shared" si="5"/>
        <v>14055</v>
      </c>
      <c r="F13" s="13">
        <v>5</v>
      </c>
      <c r="G13" s="13">
        <v>4</v>
      </c>
      <c r="H13" s="13">
        <f t="shared" si="6"/>
        <v>9</v>
      </c>
      <c r="I13" s="13">
        <v>6</v>
      </c>
      <c r="J13" s="13">
        <v>6</v>
      </c>
      <c r="K13" s="13">
        <f t="shared" si="0"/>
        <v>12</v>
      </c>
      <c r="L13" s="13">
        <v>5</v>
      </c>
      <c r="M13" s="13">
        <v>6</v>
      </c>
      <c r="N13" s="13">
        <f t="shared" si="1"/>
        <v>11</v>
      </c>
      <c r="O13" s="13">
        <v>8</v>
      </c>
      <c r="P13" s="13">
        <v>4</v>
      </c>
      <c r="Q13" s="13">
        <f t="shared" si="2"/>
        <v>12</v>
      </c>
      <c r="R13" s="14">
        <v>-5</v>
      </c>
      <c r="S13" s="14">
        <v>5</v>
      </c>
      <c r="T13" s="14">
        <f t="shared" si="3"/>
        <v>0</v>
      </c>
      <c r="U13" s="9">
        <f t="shared" si="4"/>
        <v>-4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78200</v>
      </c>
      <c r="C14" s="26">
        <f>SUM(C7:C13)</f>
        <v>92834</v>
      </c>
      <c r="D14" s="26">
        <f>SUM(D7:D13)</f>
        <v>92273</v>
      </c>
      <c r="E14" s="22">
        <f>C14+D14</f>
        <v>185107</v>
      </c>
      <c r="F14" s="22">
        <f>SUM(F7:F13)</f>
        <v>55</v>
      </c>
      <c r="G14" s="22">
        <f>SUM(G7:G13)</f>
        <v>56</v>
      </c>
      <c r="H14" s="22">
        <f t="shared" si="6"/>
        <v>111</v>
      </c>
      <c r="I14" s="22">
        <f t="shared" ref="I14:U14" si="7">SUM(I7:I13)</f>
        <v>80</v>
      </c>
      <c r="J14" s="22">
        <f t="shared" si="7"/>
        <v>63</v>
      </c>
      <c r="K14" s="22">
        <f t="shared" si="7"/>
        <v>143</v>
      </c>
      <c r="L14" s="22">
        <f t="shared" si="7"/>
        <v>166</v>
      </c>
      <c r="M14" s="22">
        <f t="shared" si="7"/>
        <v>125</v>
      </c>
      <c r="N14" s="22">
        <f t="shared" si="7"/>
        <v>291</v>
      </c>
      <c r="O14" s="22">
        <f t="shared" si="7"/>
        <v>213</v>
      </c>
      <c r="P14" s="22">
        <f t="shared" si="7"/>
        <v>145</v>
      </c>
      <c r="Q14" s="22">
        <f t="shared" si="7"/>
        <v>358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-99</v>
      </c>
    </row>
    <row r="15" spans="1:21" ht="36.75" customHeight="1" thickTop="1" x14ac:dyDescent="0.15">
      <c r="A15" s="16" t="s">
        <v>19</v>
      </c>
      <c r="B15" s="24">
        <f>B14-B16</f>
        <v>9</v>
      </c>
      <c r="C15" s="24">
        <f>C14-C16</f>
        <v>-72</v>
      </c>
      <c r="D15" s="24">
        <f>D14-D16</f>
        <v>-27</v>
      </c>
      <c r="E15" s="24">
        <f>C15+D15</f>
        <v>-99</v>
      </c>
      <c r="F15" s="111">
        <f>H14-K14</f>
        <v>-32</v>
      </c>
      <c r="G15" s="112"/>
      <c r="H15" s="112"/>
      <c r="I15" s="112"/>
      <c r="J15" s="112"/>
      <c r="K15" s="113"/>
      <c r="L15" s="111">
        <f>N14-Q14</f>
        <v>-67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78191</v>
      </c>
      <c r="C16" s="27">
        <v>92906</v>
      </c>
      <c r="D16" s="27">
        <v>92300</v>
      </c>
      <c r="E16" s="28">
        <v>185206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sqref="A1:U1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38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21036</v>
      </c>
      <c r="C7" s="6">
        <v>23384</v>
      </c>
      <c r="D7" s="6">
        <v>22316</v>
      </c>
      <c r="E7" s="6">
        <f>SUM(C7:D7)</f>
        <v>45700</v>
      </c>
      <c r="F7" s="7">
        <v>9</v>
      </c>
      <c r="G7" s="7">
        <v>11</v>
      </c>
      <c r="H7" s="7">
        <f>SUM(F7+G7)</f>
        <v>20</v>
      </c>
      <c r="I7" s="7">
        <v>18</v>
      </c>
      <c r="J7" s="7">
        <v>18</v>
      </c>
      <c r="K7" s="7">
        <f t="shared" ref="K7:K13" si="0">SUM(I7+J7)</f>
        <v>36</v>
      </c>
      <c r="L7" s="7">
        <v>34</v>
      </c>
      <c r="M7" s="7">
        <v>32</v>
      </c>
      <c r="N7" s="7">
        <f t="shared" ref="N7:N13" si="1">SUM(L7+M7)</f>
        <v>66</v>
      </c>
      <c r="O7" s="7">
        <v>84</v>
      </c>
      <c r="P7" s="7">
        <v>41</v>
      </c>
      <c r="Q7" s="7">
        <f t="shared" ref="Q7:Q13" si="2">SUM(O7+P7)</f>
        <v>125</v>
      </c>
      <c r="R7" s="8">
        <v>-10</v>
      </c>
      <c r="S7" s="8">
        <v>-12</v>
      </c>
      <c r="T7" s="8">
        <f t="shared" ref="T7:T13" si="3">SUM(R7+S7)</f>
        <v>-22</v>
      </c>
      <c r="U7" s="9">
        <f t="shared" ref="U7:U13" si="4">H7-K7+N7-Q7+T7</f>
        <v>-97</v>
      </c>
    </row>
    <row r="8" spans="1:21" ht="36.75" customHeight="1" x14ac:dyDescent="0.15">
      <c r="A8" s="5" t="s">
        <v>25</v>
      </c>
      <c r="B8" s="6">
        <v>27945</v>
      </c>
      <c r="C8" s="6">
        <v>32584</v>
      </c>
      <c r="D8" s="6">
        <v>32254</v>
      </c>
      <c r="E8" s="6">
        <f t="shared" ref="E8:E13" si="5">SUM(C8:D8)</f>
        <v>64838</v>
      </c>
      <c r="F8" s="7">
        <v>21</v>
      </c>
      <c r="G8" s="7">
        <v>15</v>
      </c>
      <c r="H8" s="7">
        <f t="shared" ref="H8:H14" si="6">SUM(F8+G8)</f>
        <v>36</v>
      </c>
      <c r="I8" s="7">
        <v>18</v>
      </c>
      <c r="J8" s="7">
        <v>24</v>
      </c>
      <c r="K8" s="7">
        <f t="shared" si="0"/>
        <v>42</v>
      </c>
      <c r="L8" s="7">
        <v>52</v>
      </c>
      <c r="M8" s="7">
        <v>38</v>
      </c>
      <c r="N8" s="7">
        <f t="shared" si="1"/>
        <v>90</v>
      </c>
      <c r="O8" s="7">
        <v>85</v>
      </c>
      <c r="P8" s="7">
        <v>64</v>
      </c>
      <c r="Q8" s="7">
        <f t="shared" si="2"/>
        <v>149</v>
      </c>
      <c r="R8" s="8">
        <v>12</v>
      </c>
      <c r="S8" s="8">
        <v>1</v>
      </c>
      <c r="T8" s="8">
        <f t="shared" si="3"/>
        <v>13</v>
      </c>
      <c r="U8" s="9">
        <f t="shared" si="4"/>
        <v>-52</v>
      </c>
    </row>
    <row r="9" spans="1:21" ht="36.75" customHeight="1" x14ac:dyDescent="0.15">
      <c r="A9" s="5" t="s">
        <v>14</v>
      </c>
      <c r="B9" s="6">
        <v>10388</v>
      </c>
      <c r="C9" s="6">
        <v>12600</v>
      </c>
      <c r="D9" s="6">
        <v>12435</v>
      </c>
      <c r="E9" s="6">
        <f t="shared" si="5"/>
        <v>25035</v>
      </c>
      <c r="F9" s="7">
        <v>7</v>
      </c>
      <c r="G9" s="7">
        <v>5</v>
      </c>
      <c r="H9" s="7">
        <f t="shared" si="6"/>
        <v>12</v>
      </c>
      <c r="I9" s="7">
        <v>10</v>
      </c>
      <c r="J9" s="7">
        <v>10</v>
      </c>
      <c r="K9" s="7">
        <f t="shared" si="0"/>
        <v>20</v>
      </c>
      <c r="L9" s="7">
        <v>29</v>
      </c>
      <c r="M9" s="7">
        <v>27</v>
      </c>
      <c r="N9" s="7">
        <f t="shared" si="1"/>
        <v>56</v>
      </c>
      <c r="O9" s="7">
        <v>35</v>
      </c>
      <c r="P9" s="7">
        <v>30</v>
      </c>
      <c r="Q9" s="7">
        <f t="shared" si="2"/>
        <v>65</v>
      </c>
      <c r="R9" s="8">
        <v>2</v>
      </c>
      <c r="S9" s="8">
        <v>7</v>
      </c>
      <c r="T9" s="8">
        <f t="shared" si="3"/>
        <v>9</v>
      </c>
      <c r="U9" s="9">
        <f t="shared" si="4"/>
        <v>-8</v>
      </c>
    </row>
    <row r="10" spans="1:21" ht="36.75" customHeight="1" x14ac:dyDescent="0.15">
      <c r="A10" s="5" t="s">
        <v>15</v>
      </c>
      <c r="B10" s="6">
        <v>9600</v>
      </c>
      <c r="C10" s="6">
        <v>12138</v>
      </c>
      <c r="D10" s="6">
        <v>12624</v>
      </c>
      <c r="E10" s="6">
        <f t="shared" si="5"/>
        <v>24762</v>
      </c>
      <c r="F10" s="7">
        <v>9</v>
      </c>
      <c r="G10" s="7">
        <v>5</v>
      </c>
      <c r="H10" s="7">
        <f t="shared" si="6"/>
        <v>14</v>
      </c>
      <c r="I10" s="7">
        <v>7</v>
      </c>
      <c r="J10" s="7">
        <v>7</v>
      </c>
      <c r="K10" s="7">
        <f t="shared" si="0"/>
        <v>14</v>
      </c>
      <c r="L10" s="7">
        <v>19</v>
      </c>
      <c r="M10" s="7">
        <v>13</v>
      </c>
      <c r="N10" s="7">
        <f t="shared" si="1"/>
        <v>32</v>
      </c>
      <c r="O10" s="7">
        <v>30</v>
      </c>
      <c r="P10" s="7">
        <v>22</v>
      </c>
      <c r="Q10" s="7">
        <f t="shared" si="2"/>
        <v>52</v>
      </c>
      <c r="R10" s="8">
        <v>-9</v>
      </c>
      <c r="S10" s="8">
        <v>1</v>
      </c>
      <c r="T10" s="8">
        <f t="shared" si="3"/>
        <v>-8</v>
      </c>
      <c r="U10" s="9">
        <f t="shared" si="4"/>
        <v>-28</v>
      </c>
    </row>
    <row r="11" spans="1:21" ht="36.75" customHeight="1" x14ac:dyDescent="0.15">
      <c r="A11" s="5" t="s">
        <v>16</v>
      </c>
      <c r="B11" s="6">
        <v>3630</v>
      </c>
      <c r="C11" s="6">
        <v>4695</v>
      </c>
      <c r="D11" s="6">
        <v>4851</v>
      </c>
      <c r="E11" s="6">
        <f t="shared" si="5"/>
        <v>9546</v>
      </c>
      <c r="F11" s="7">
        <v>6</v>
      </c>
      <c r="G11" s="7">
        <v>5</v>
      </c>
      <c r="H11" s="7">
        <f t="shared" si="6"/>
        <v>11</v>
      </c>
      <c r="I11" s="7">
        <v>4</v>
      </c>
      <c r="J11" s="7">
        <v>6</v>
      </c>
      <c r="K11" s="7">
        <f t="shared" si="0"/>
        <v>10</v>
      </c>
      <c r="L11" s="7">
        <v>3</v>
      </c>
      <c r="M11" s="7">
        <v>3</v>
      </c>
      <c r="N11" s="7">
        <f t="shared" si="1"/>
        <v>6</v>
      </c>
      <c r="O11" s="7">
        <v>9</v>
      </c>
      <c r="P11" s="7">
        <v>8</v>
      </c>
      <c r="Q11" s="7">
        <f t="shared" si="2"/>
        <v>17</v>
      </c>
      <c r="R11" s="8">
        <v>3</v>
      </c>
      <c r="S11" s="8">
        <v>8</v>
      </c>
      <c r="T11" s="8">
        <f t="shared" si="3"/>
        <v>11</v>
      </c>
      <c r="U11" s="9">
        <f t="shared" si="4"/>
        <v>1</v>
      </c>
    </row>
    <row r="12" spans="1:21" ht="36.75" customHeight="1" x14ac:dyDescent="0.15">
      <c r="A12" s="5" t="s">
        <v>17</v>
      </c>
      <c r="B12" s="6">
        <v>494</v>
      </c>
      <c r="C12" s="6">
        <v>603</v>
      </c>
      <c r="D12" s="6">
        <v>663</v>
      </c>
      <c r="E12" s="6">
        <f t="shared" si="5"/>
        <v>1266</v>
      </c>
      <c r="F12" s="7">
        <v>0</v>
      </c>
      <c r="G12" s="7">
        <v>0</v>
      </c>
      <c r="H12" s="7">
        <f t="shared" si="6"/>
        <v>0</v>
      </c>
      <c r="I12" s="7">
        <v>1</v>
      </c>
      <c r="J12" s="7">
        <v>0</v>
      </c>
      <c r="K12" s="7">
        <f t="shared" si="0"/>
        <v>1</v>
      </c>
      <c r="L12" s="7">
        <v>1</v>
      </c>
      <c r="M12" s="7">
        <v>0</v>
      </c>
      <c r="N12" s="7">
        <f t="shared" si="1"/>
        <v>1</v>
      </c>
      <c r="O12" s="7">
        <v>2</v>
      </c>
      <c r="P12" s="7">
        <v>0</v>
      </c>
      <c r="Q12" s="7">
        <f t="shared" si="2"/>
        <v>2</v>
      </c>
      <c r="R12" s="8">
        <v>1</v>
      </c>
      <c r="S12" s="8">
        <v>2</v>
      </c>
      <c r="T12" s="8">
        <f t="shared" si="3"/>
        <v>3</v>
      </c>
      <c r="U12" s="9">
        <f t="shared" si="4"/>
        <v>1</v>
      </c>
    </row>
    <row r="13" spans="1:21" ht="36.75" customHeight="1" thickBot="1" x14ac:dyDescent="0.2">
      <c r="A13" s="11" t="s">
        <v>20</v>
      </c>
      <c r="B13" s="12">
        <v>5098</v>
      </c>
      <c r="C13" s="12">
        <v>6902</v>
      </c>
      <c r="D13" s="12">
        <v>7157</v>
      </c>
      <c r="E13" s="6">
        <f t="shared" si="5"/>
        <v>14059</v>
      </c>
      <c r="F13" s="13">
        <v>4</v>
      </c>
      <c r="G13" s="13">
        <v>5</v>
      </c>
      <c r="H13" s="13">
        <f t="shared" si="6"/>
        <v>9</v>
      </c>
      <c r="I13" s="13">
        <v>5</v>
      </c>
      <c r="J13" s="13">
        <v>9</v>
      </c>
      <c r="K13" s="13">
        <f t="shared" si="0"/>
        <v>14</v>
      </c>
      <c r="L13" s="13">
        <v>6</v>
      </c>
      <c r="M13" s="13">
        <v>3</v>
      </c>
      <c r="N13" s="13">
        <f t="shared" si="1"/>
        <v>9</v>
      </c>
      <c r="O13" s="13">
        <v>2</v>
      </c>
      <c r="P13" s="13">
        <v>12</v>
      </c>
      <c r="Q13" s="13">
        <f t="shared" si="2"/>
        <v>14</v>
      </c>
      <c r="R13" s="14">
        <v>1</v>
      </c>
      <c r="S13" s="14">
        <v>-7</v>
      </c>
      <c r="T13" s="14">
        <f t="shared" si="3"/>
        <v>-6</v>
      </c>
      <c r="U13" s="9">
        <f t="shared" si="4"/>
        <v>-16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78191</v>
      </c>
      <c r="C14" s="26">
        <f>SUM(C7:C13)</f>
        <v>92906</v>
      </c>
      <c r="D14" s="26">
        <f>SUM(D7:D13)</f>
        <v>92300</v>
      </c>
      <c r="E14" s="22">
        <f>C14+D14</f>
        <v>185206</v>
      </c>
      <c r="F14" s="22">
        <f>SUM(F7:F13)</f>
        <v>56</v>
      </c>
      <c r="G14" s="22">
        <f>SUM(G7:G13)</f>
        <v>46</v>
      </c>
      <c r="H14" s="22">
        <f t="shared" si="6"/>
        <v>102</v>
      </c>
      <c r="I14" s="22">
        <f t="shared" ref="I14:U14" si="7">SUM(I7:I13)</f>
        <v>63</v>
      </c>
      <c r="J14" s="22">
        <f t="shared" si="7"/>
        <v>74</v>
      </c>
      <c r="K14" s="22">
        <f t="shared" si="7"/>
        <v>137</v>
      </c>
      <c r="L14" s="22">
        <f t="shared" si="7"/>
        <v>144</v>
      </c>
      <c r="M14" s="22">
        <f t="shared" si="7"/>
        <v>116</v>
      </c>
      <c r="N14" s="22">
        <f t="shared" si="7"/>
        <v>260</v>
      </c>
      <c r="O14" s="22">
        <f t="shared" si="7"/>
        <v>247</v>
      </c>
      <c r="P14" s="22">
        <f t="shared" si="7"/>
        <v>177</v>
      </c>
      <c r="Q14" s="22">
        <f t="shared" si="7"/>
        <v>424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-199</v>
      </c>
    </row>
    <row r="15" spans="1:21" ht="36.75" customHeight="1" thickTop="1" x14ac:dyDescent="0.15">
      <c r="A15" s="16" t="s">
        <v>19</v>
      </c>
      <c r="B15" s="24">
        <f>B14-B16</f>
        <v>-67</v>
      </c>
      <c r="C15" s="24">
        <f>C14-C16</f>
        <v>-110</v>
      </c>
      <c r="D15" s="24">
        <f>D14-D16</f>
        <v>-89</v>
      </c>
      <c r="E15" s="24">
        <f>C15+D15</f>
        <v>-199</v>
      </c>
      <c r="F15" s="111">
        <f>H14-K14</f>
        <v>-35</v>
      </c>
      <c r="G15" s="112"/>
      <c r="H15" s="112"/>
      <c r="I15" s="112"/>
      <c r="J15" s="112"/>
      <c r="K15" s="113"/>
      <c r="L15" s="111">
        <f>N14-Q14</f>
        <v>-164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78258</v>
      </c>
      <c r="C16" s="27">
        <v>93016</v>
      </c>
      <c r="D16" s="27">
        <v>92389</v>
      </c>
      <c r="E16" s="28">
        <v>185405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W11" sqref="W11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37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21102</v>
      </c>
      <c r="C7" s="6">
        <v>23453</v>
      </c>
      <c r="D7" s="6">
        <v>22344</v>
      </c>
      <c r="E7" s="6">
        <f>SUM(C7:D7)</f>
        <v>45797</v>
      </c>
      <c r="F7" s="7">
        <v>17</v>
      </c>
      <c r="G7" s="7">
        <v>10</v>
      </c>
      <c r="H7" s="7">
        <f>SUM(F7+G7)</f>
        <v>27</v>
      </c>
      <c r="I7" s="7">
        <v>18</v>
      </c>
      <c r="J7" s="7">
        <v>14</v>
      </c>
      <c r="K7" s="7">
        <f t="shared" ref="K7:K13" si="0">SUM(I7+J7)</f>
        <v>32</v>
      </c>
      <c r="L7" s="7">
        <v>36</v>
      </c>
      <c r="M7" s="7">
        <v>32</v>
      </c>
      <c r="N7" s="7">
        <f t="shared" ref="N7:N13" si="1">SUM(L7+M7)</f>
        <v>68</v>
      </c>
      <c r="O7" s="7">
        <v>55</v>
      </c>
      <c r="P7" s="7">
        <v>44</v>
      </c>
      <c r="Q7" s="7">
        <f t="shared" ref="Q7:Q13" si="2">SUM(O7+P7)</f>
        <v>99</v>
      </c>
      <c r="R7" s="8">
        <v>-13</v>
      </c>
      <c r="S7" s="8">
        <v>-12</v>
      </c>
      <c r="T7" s="8">
        <f t="shared" ref="T7:T13" si="3">SUM(R7+S7)</f>
        <v>-25</v>
      </c>
      <c r="U7" s="9">
        <f t="shared" ref="U7:U13" si="4">H7-K7+N7-Q7+T7</f>
        <v>-61</v>
      </c>
    </row>
    <row r="8" spans="1:21" ht="36.75" customHeight="1" x14ac:dyDescent="0.15">
      <c r="A8" s="5" t="s">
        <v>25</v>
      </c>
      <c r="B8" s="6">
        <v>27937</v>
      </c>
      <c r="C8" s="6">
        <v>32602</v>
      </c>
      <c r="D8" s="6">
        <v>32288</v>
      </c>
      <c r="E8" s="6">
        <f t="shared" ref="E8:E13" si="5">SUM(C8:D8)</f>
        <v>64890</v>
      </c>
      <c r="F8" s="7">
        <v>21</v>
      </c>
      <c r="G8" s="7">
        <v>16</v>
      </c>
      <c r="H8" s="7">
        <f t="shared" ref="H8:H14" si="6">SUM(F8+G8)</f>
        <v>37</v>
      </c>
      <c r="I8" s="7">
        <v>28</v>
      </c>
      <c r="J8" s="7">
        <v>26</v>
      </c>
      <c r="K8" s="7">
        <f t="shared" si="0"/>
        <v>54</v>
      </c>
      <c r="L8" s="7">
        <v>36</v>
      </c>
      <c r="M8" s="7">
        <v>32</v>
      </c>
      <c r="N8" s="7">
        <f t="shared" si="1"/>
        <v>68</v>
      </c>
      <c r="O8" s="7">
        <v>76</v>
      </c>
      <c r="P8" s="7">
        <v>72</v>
      </c>
      <c r="Q8" s="7">
        <f t="shared" si="2"/>
        <v>148</v>
      </c>
      <c r="R8" s="8">
        <v>19</v>
      </c>
      <c r="S8" s="8">
        <v>12</v>
      </c>
      <c r="T8" s="8">
        <f t="shared" si="3"/>
        <v>31</v>
      </c>
      <c r="U8" s="9">
        <f t="shared" si="4"/>
        <v>-66</v>
      </c>
    </row>
    <row r="9" spans="1:21" ht="36.75" customHeight="1" x14ac:dyDescent="0.15">
      <c r="A9" s="5" t="s">
        <v>14</v>
      </c>
      <c r="B9" s="6">
        <v>10386</v>
      </c>
      <c r="C9" s="6">
        <v>12607</v>
      </c>
      <c r="D9" s="6">
        <v>12436</v>
      </c>
      <c r="E9" s="6">
        <f t="shared" si="5"/>
        <v>25043</v>
      </c>
      <c r="F9" s="7">
        <v>3</v>
      </c>
      <c r="G9" s="7">
        <v>6</v>
      </c>
      <c r="H9" s="7">
        <f t="shared" si="6"/>
        <v>9</v>
      </c>
      <c r="I9" s="7">
        <v>13</v>
      </c>
      <c r="J9" s="7">
        <v>7</v>
      </c>
      <c r="K9" s="7">
        <f t="shared" si="0"/>
        <v>20</v>
      </c>
      <c r="L9" s="7">
        <v>31</v>
      </c>
      <c r="M9" s="7">
        <v>13</v>
      </c>
      <c r="N9" s="7">
        <f t="shared" si="1"/>
        <v>44</v>
      </c>
      <c r="O9" s="7">
        <v>29</v>
      </c>
      <c r="P9" s="7">
        <v>21</v>
      </c>
      <c r="Q9" s="7">
        <f t="shared" si="2"/>
        <v>50</v>
      </c>
      <c r="R9" s="8">
        <v>4</v>
      </c>
      <c r="S9" s="8">
        <v>5</v>
      </c>
      <c r="T9" s="8">
        <f t="shared" si="3"/>
        <v>9</v>
      </c>
      <c r="U9" s="9">
        <f t="shared" si="4"/>
        <v>-8</v>
      </c>
    </row>
    <row r="10" spans="1:21" ht="36.75" customHeight="1" x14ac:dyDescent="0.15">
      <c r="A10" s="5" t="s">
        <v>15</v>
      </c>
      <c r="B10" s="6">
        <v>9611</v>
      </c>
      <c r="C10" s="6">
        <v>12156</v>
      </c>
      <c r="D10" s="6">
        <v>12634</v>
      </c>
      <c r="E10" s="6">
        <f t="shared" si="5"/>
        <v>24790</v>
      </c>
      <c r="F10" s="7">
        <v>10</v>
      </c>
      <c r="G10" s="7">
        <v>8</v>
      </c>
      <c r="H10" s="7">
        <f t="shared" si="6"/>
        <v>18</v>
      </c>
      <c r="I10" s="7">
        <v>6</v>
      </c>
      <c r="J10" s="7">
        <v>6</v>
      </c>
      <c r="K10" s="7">
        <f t="shared" si="0"/>
        <v>12</v>
      </c>
      <c r="L10" s="7">
        <v>20</v>
      </c>
      <c r="M10" s="7">
        <v>17</v>
      </c>
      <c r="N10" s="7">
        <f t="shared" si="1"/>
        <v>37</v>
      </c>
      <c r="O10" s="7">
        <v>20</v>
      </c>
      <c r="P10" s="7">
        <v>19</v>
      </c>
      <c r="Q10" s="7">
        <f t="shared" si="2"/>
        <v>39</v>
      </c>
      <c r="R10" s="8">
        <v>-14</v>
      </c>
      <c r="S10" s="8">
        <v>-3</v>
      </c>
      <c r="T10" s="8">
        <f t="shared" si="3"/>
        <v>-17</v>
      </c>
      <c r="U10" s="9">
        <f t="shared" si="4"/>
        <v>-13</v>
      </c>
    </row>
    <row r="11" spans="1:21" ht="36.75" customHeight="1" x14ac:dyDescent="0.15">
      <c r="A11" s="5" t="s">
        <v>16</v>
      </c>
      <c r="B11" s="6">
        <v>3627</v>
      </c>
      <c r="C11" s="6">
        <v>4696</v>
      </c>
      <c r="D11" s="6">
        <v>4849</v>
      </c>
      <c r="E11" s="6">
        <f t="shared" si="5"/>
        <v>9545</v>
      </c>
      <c r="F11" s="7">
        <v>4</v>
      </c>
      <c r="G11" s="7">
        <v>3</v>
      </c>
      <c r="H11" s="7">
        <f t="shared" si="6"/>
        <v>7</v>
      </c>
      <c r="I11" s="7">
        <v>4</v>
      </c>
      <c r="J11" s="7">
        <v>2</v>
      </c>
      <c r="K11" s="7">
        <f t="shared" si="0"/>
        <v>6</v>
      </c>
      <c r="L11" s="7">
        <v>3</v>
      </c>
      <c r="M11" s="7">
        <v>11</v>
      </c>
      <c r="N11" s="7">
        <f t="shared" si="1"/>
        <v>14</v>
      </c>
      <c r="O11" s="7">
        <v>7</v>
      </c>
      <c r="P11" s="7">
        <v>9</v>
      </c>
      <c r="Q11" s="7">
        <f t="shared" si="2"/>
        <v>16</v>
      </c>
      <c r="R11" s="8">
        <v>5</v>
      </c>
      <c r="S11" s="8">
        <v>-6</v>
      </c>
      <c r="T11" s="8">
        <f t="shared" si="3"/>
        <v>-1</v>
      </c>
      <c r="U11" s="9">
        <f t="shared" si="4"/>
        <v>-2</v>
      </c>
    </row>
    <row r="12" spans="1:21" ht="36.75" customHeight="1" x14ac:dyDescent="0.15">
      <c r="A12" s="5" t="s">
        <v>17</v>
      </c>
      <c r="B12" s="6">
        <v>495</v>
      </c>
      <c r="C12" s="6">
        <v>604</v>
      </c>
      <c r="D12" s="6">
        <v>661</v>
      </c>
      <c r="E12" s="6">
        <f t="shared" si="5"/>
        <v>1265</v>
      </c>
      <c r="F12" s="7">
        <v>0</v>
      </c>
      <c r="G12" s="7">
        <v>0</v>
      </c>
      <c r="H12" s="7">
        <f t="shared" si="6"/>
        <v>0</v>
      </c>
      <c r="I12" s="7">
        <v>0</v>
      </c>
      <c r="J12" s="7">
        <v>4</v>
      </c>
      <c r="K12" s="7">
        <f t="shared" si="0"/>
        <v>4</v>
      </c>
      <c r="L12" s="7">
        <v>0</v>
      </c>
      <c r="M12" s="7">
        <v>0</v>
      </c>
      <c r="N12" s="7">
        <f t="shared" si="1"/>
        <v>0</v>
      </c>
      <c r="O12" s="7">
        <v>1</v>
      </c>
      <c r="P12" s="7">
        <v>0</v>
      </c>
      <c r="Q12" s="7">
        <f t="shared" si="2"/>
        <v>1</v>
      </c>
      <c r="R12" s="8">
        <v>0</v>
      </c>
      <c r="S12" s="8">
        <v>0</v>
      </c>
      <c r="T12" s="8">
        <f t="shared" si="3"/>
        <v>0</v>
      </c>
      <c r="U12" s="9">
        <f t="shared" si="4"/>
        <v>-5</v>
      </c>
    </row>
    <row r="13" spans="1:21" ht="36.75" customHeight="1" thickBot="1" x14ac:dyDescent="0.2">
      <c r="A13" s="11" t="s">
        <v>20</v>
      </c>
      <c r="B13" s="12">
        <v>5100</v>
      </c>
      <c r="C13" s="12">
        <v>6898</v>
      </c>
      <c r="D13" s="12">
        <v>7177</v>
      </c>
      <c r="E13" s="6">
        <f t="shared" si="5"/>
        <v>14075</v>
      </c>
      <c r="F13" s="13">
        <v>2</v>
      </c>
      <c r="G13" s="13">
        <v>7</v>
      </c>
      <c r="H13" s="13">
        <f t="shared" si="6"/>
        <v>9</v>
      </c>
      <c r="I13" s="13">
        <v>3</v>
      </c>
      <c r="J13" s="13">
        <v>4</v>
      </c>
      <c r="K13" s="13">
        <f t="shared" si="0"/>
        <v>7</v>
      </c>
      <c r="L13" s="13">
        <v>7</v>
      </c>
      <c r="M13" s="13">
        <v>8</v>
      </c>
      <c r="N13" s="13">
        <f t="shared" si="1"/>
        <v>15</v>
      </c>
      <c r="O13" s="13">
        <v>7</v>
      </c>
      <c r="P13" s="13">
        <v>8</v>
      </c>
      <c r="Q13" s="13">
        <f t="shared" si="2"/>
        <v>15</v>
      </c>
      <c r="R13" s="14">
        <v>-1</v>
      </c>
      <c r="S13" s="14">
        <v>4</v>
      </c>
      <c r="T13" s="14">
        <f t="shared" si="3"/>
        <v>3</v>
      </c>
      <c r="U13" s="9">
        <f t="shared" si="4"/>
        <v>5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78258</v>
      </c>
      <c r="C14" s="26">
        <f>SUM(C7:C13)</f>
        <v>93016</v>
      </c>
      <c r="D14" s="26">
        <f>SUM(D7:D13)</f>
        <v>92389</v>
      </c>
      <c r="E14" s="22">
        <f>C14+D14</f>
        <v>185405</v>
      </c>
      <c r="F14" s="22">
        <f>SUM(F7:F13)</f>
        <v>57</v>
      </c>
      <c r="G14" s="22">
        <f>SUM(G7:G13)</f>
        <v>50</v>
      </c>
      <c r="H14" s="22">
        <f t="shared" si="6"/>
        <v>107</v>
      </c>
      <c r="I14" s="22">
        <f t="shared" ref="I14:U14" si="7">SUM(I7:I13)</f>
        <v>72</v>
      </c>
      <c r="J14" s="22">
        <f t="shared" si="7"/>
        <v>63</v>
      </c>
      <c r="K14" s="22">
        <f t="shared" si="7"/>
        <v>135</v>
      </c>
      <c r="L14" s="22">
        <f t="shared" si="7"/>
        <v>133</v>
      </c>
      <c r="M14" s="22">
        <f t="shared" si="7"/>
        <v>113</v>
      </c>
      <c r="N14" s="22">
        <f t="shared" si="7"/>
        <v>246</v>
      </c>
      <c r="O14" s="22">
        <f t="shared" si="7"/>
        <v>195</v>
      </c>
      <c r="P14" s="22">
        <f t="shared" si="7"/>
        <v>173</v>
      </c>
      <c r="Q14" s="22">
        <f t="shared" si="7"/>
        <v>368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-150</v>
      </c>
    </row>
    <row r="15" spans="1:21" ht="36.75" customHeight="1" thickTop="1" x14ac:dyDescent="0.15">
      <c r="A15" s="16" t="s">
        <v>19</v>
      </c>
      <c r="B15" s="24">
        <f>B14-B16</f>
        <v>-11</v>
      </c>
      <c r="C15" s="24">
        <f>C14-C16</f>
        <v>-77</v>
      </c>
      <c r="D15" s="24">
        <f>D14-D16</f>
        <v>-73</v>
      </c>
      <c r="E15" s="24">
        <f>C15+D15</f>
        <v>-150</v>
      </c>
      <c r="F15" s="111">
        <f>H14-K14</f>
        <v>-28</v>
      </c>
      <c r="G15" s="112"/>
      <c r="H15" s="112"/>
      <c r="I15" s="112"/>
      <c r="J15" s="112"/>
      <c r="K15" s="113"/>
      <c r="L15" s="111">
        <f>N14-Q14</f>
        <v>-122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78269</v>
      </c>
      <c r="C16" s="27">
        <v>93093</v>
      </c>
      <c r="D16" s="27">
        <v>92462</v>
      </c>
      <c r="E16" s="28">
        <v>185555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="85" zoomScaleNormal="85" workbookViewId="0">
      <selection activeCell="W10" sqref="W10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36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21121</v>
      </c>
      <c r="C7" s="6">
        <v>23486</v>
      </c>
      <c r="D7" s="6">
        <v>22372</v>
      </c>
      <c r="E7" s="6">
        <f>SUM(C7:D7)</f>
        <v>45858</v>
      </c>
      <c r="F7" s="7">
        <v>12</v>
      </c>
      <c r="G7" s="7">
        <v>8</v>
      </c>
      <c r="H7" s="7">
        <f>SUM(F7+G7)</f>
        <v>20</v>
      </c>
      <c r="I7" s="7">
        <v>25</v>
      </c>
      <c r="J7" s="7">
        <v>16</v>
      </c>
      <c r="K7" s="7">
        <f t="shared" ref="K7:K13" si="0">SUM(I7+J7)</f>
        <v>41</v>
      </c>
      <c r="L7" s="7">
        <v>46</v>
      </c>
      <c r="M7" s="7">
        <v>21</v>
      </c>
      <c r="N7" s="7">
        <f t="shared" ref="N7:N13" si="1">SUM(L7+M7)</f>
        <v>67</v>
      </c>
      <c r="O7" s="7">
        <v>76</v>
      </c>
      <c r="P7" s="7">
        <v>32</v>
      </c>
      <c r="Q7" s="7">
        <f t="shared" ref="Q7:Q13" si="2">SUM(O7+P7)</f>
        <v>108</v>
      </c>
      <c r="R7" s="8">
        <v>-8</v>
      </c>
      <c r="S7" s="8">
        <v>-6</v>
      </c>
      <c r="T7" s="8">
        <f t="shared" ref="T7:T13" si="3">SUM(R7+S7)</f>
        <v>-14</v>
      </c>
      <c r="U7" s="9">
        <f t="shared" ref="U7:U13" si="4">H7-K7+N7-Q7+T7</f>
        <v>-76</v>
      </c>
    </row>
    <row r="8" spans="1:21" ht="36.75" customHeight="1" x14ac:dyDescent="0.15">
      <c r="A8" s="5" t="s">
        <v>25</v>
      </c>
      <c r="B8" s="6">
        <v>27942</v>
      </c>
      <c r="C8" s="6">
        <v>32630</v>
      </c>
      <c r="D8" s="6">
        <v>32326</v>
      </c>
      <c r="E8" s="6">
        <f t="shared" ref="E8:E13" si="5">SUM(C8:D8)</f>
        <v>64956</v>
      </c>
      <c r="F8" s="7">
        <v>16</v>
      </c>
      <c r="G8" s="7">
        <v>23</v>
      </c>
      <c r="H8" s="7">
        <f t="shared" ref="H8:H14" si="6">SUM(F8+G8)</f>
        <v>39</v>
      </c>
      <c r="I8" s="7">
        <v>32</v>
      </c>
      <c r="J8" s="7">
        <v>18</v>
      </c>
      <c r="K8" s="7">
        <f t="shared" si="0"/>
        <v>50</v>
      </c>
      <c r="L8" s="7">
        <v>64</v>
      </c>
      <c r="M8" s="7">
        <v>49</v>
      </c>
      <c r="N8" s="7">
        <f t="shared" si="1"/>
        <v>113</v>
      </c>
      <c r="O8" s="7">
        <v>67</v>
      </c>
      <c r="P8" s="7">
        <v>48</v>
      </c>
      <c r="Q8" s="7">
        <f t="shared" si="2"/>
        <v>115</v>
      </c>
      <c r="R8" s="8">
        <v>1</v>
      </c>
      <c r="S8" s="8">
        <v>3</v>
      </c>
      <c r="T8" s="8">
        <f t="shared" si="3"/>
        <v>4</v>
      </c>
      <c r="U8" s="9">
        <f t="shared" si="4"/>
        <v>-9</v>
      </c>
    </row>
    <row r="9" spans="1:21" ht="36.75" customHeight="1" x14ac:dyDescent="0.15">
      <c r="A9" s="5" t="s">
        <v>14</v>
      </c>
      <c r="B9" s="6">
        <v>10388</v>
      </c>
      <c r="C9" s="6">
        <v>12611</v>
      </c>
      <c r="D9" s="6">
        <v>12440</v>
      </c>
      <c r="E9" s="6">
        <f t="shared" si="5"/>
        <v>25051</v>
      </c>
      <c r="F9" s="7">
        <v>5</v>
      </c>
      <c r="G9" s="7">
        <v>10</v>
      </c>
      <c r="H9" s="7">
        <f t="shared" si="6"/>
        <v>15</v>
      </c>
      <c r="I9" s="7">
        <v>13</v>
      </c>
      <c r="J9" s="7">
        <v>9</v>
      </c>
      <c r="K9" s="7">
        <f t="shared" si="0"/>
        <v>22</v>
      </c>
      <c r="L9" s="7">
        <v>24</v>
      </c>
      <c r="M9" s="7">
        <v>9</v>
      </c>
      <c r="N9" s="7">
        <f t="shared" si="1"/>
        <v>33</v>
      </c>
      <c r="O9" s="7">
        <v>38</v>
      </c>
      <c r="P9" s="7">
        <v>24</v>
      </c>
      <c r="Q9" s="7">
        <f t="shared" si="2"/>
        <v>62</v>
      </c>
      <c r="R9" s="8">
        <v>5</v>
      </c>
      <c r="S9" s="8">
        <v>5</v>
      </c>
      <c r="T9" s="8">
        <f t="shared" si="3"/>
        <v>10</v>
      </c>
      <c r="U9" s="9">
        <f t="shared" si="4"/>
        <v>-26</v>
      </c>
    </row>
    <row r="10" spans="1:21" ht="36.75" customHeight="1" x14ac:dyDescent="0.15">
      <c r="A10" s="5" t="s">
        <v>15</v>
      </c>
      <c r="B10" s="6">
        <v>9610</v>
      </c>
      <c r="C10" s="6">
        <v>12166</v>
      </c>
      <c r="D10" s="6">
        <v>12637</v>
      </c>
      <c r="E10" s="6">
        <f t="shared" si="5"/>
        <v>24803</v>
      </c>
      <c r="F10" s="7">
        <v>8</v>
      </c>
      <c r="G10" s="7">
        <v>8</v>
      </c>
      <c r="H10" s="7">
        <f t="shared" si="6"/>
        <v>16</v>
      </c>
      <c r="I10" s="7">
        <v>11</v>
      </c>
      <c r="J10" s="7">
        <v>8</v>
      </c>
      <c r="K10" s="7">
        <f t="shared" si="0"/>
        <v>19</v>
      </c>
      <c r="L10" s="7">
        <v>19</v>
      </c>
      <c r="M10" s="7">
        <v>12</v>
      </c>
      <c r="N10" s="7">
        <f t="shared" si="1"/>
        <v>31</v>
      </c>
      <c r="O10" s="7">
        <v>28</v>
      </c>
      <c r="P10" s="7">
        <v>17</v>
      </c>
      <c r="Q10" s="7">
        <f t="shared" si="2"/>
        <v>45</v>
      </c>
      <c r="R10" s="8">
        <v>-6</v>
      </c>
      <c r="S10" s="8">
        <v>-4</v>
      </c>
      <c r="T10" s="8">
        <f t="shared" si="3"/>
        <v>-10</v>
      </c>
      <c r="U10" s="9">
        <f t="shared" si="4"/>
        <v>-27</v>
      </c>
    </row>
    <row r="11" spans="1:21" ht="36.75" customHeight="1" x14ac:dyDescent="0.15">
      <c r="A11" s="5" t="s">
        <v>16</v>
      </c>
      <c r="B11" s="6">
        <v>3619</v>
      </c>
      <c r="C11" s="6">
        <v>4695</v>
      </c>
      <c r="D11" s="6">
        <v>4852</v>
      </c>
      <c r="E11" s="6">
        <f t="shared" si="5"/>
        <v>9547</v>
      </c>
      <c r="F11" s="7">
        <v>3</v>
      </c>
      <c r="G11" s="7">
        <v>3</v>
      </c>
      <c r="H11" s="7">
        <f t="shared" si="6"/>
        <v>6</v>
      </c>
      <c r="I11" s="7">
        <v>5</v>
      </c>
      <c r="J11" s="7">
        <v>6</v>
      </c>
      <c r="K11" s="7">
        <f t="shared" si="0"/>
        <v>11</v>
      </c>
      <c r="L11" s="7">
        <v>6</v>
      </c>
      <c r="M11" s="7">
        <v>7</v>
      </c>
      <c r="N11" s="7">
        <f t="shared" si="1"/>
        <v>13</v>
      </c>
      <c r="O11" s="7">
        <v>5</v>
      </c>
      <c r="P11" s="7">
        <v>7</v>
      </c>
      <c r="Q11" s="7">
        <f t="shared" si="2"/>
        <v>12</v>
      </c>
      <c r="R11" s="8">
        <v>5</v>
      </c>
      <c r="S11" s="8">
        <v>1</v>
      </c>
      <c r="T11" s="8">
        <f t="shared" si="3"/>
        <v>6</v>
      </c>
      <c r="U11" s="9">
        <f t="shared" si="4"/>
        <v>2</v>
      </c>
    </row>
    <row r="12" spans="1:21" ht="36.75" customHeight="1" x14ac:dyDescent="0.15">
      <c r="A12" s="5" t="s">
        <v>17</v>
      </c>
      <c r="B12" s="6">
        <v>496</v>
      </c>
      <c r="C12" s="6">
        <v>605</v>
      </c>
      <c r="D12" s="6">
        <v>665</v>
      </c>
      <c r="E12" s="6">
        <f t="shared" si="5"/>
        <v>1270</v>
      </c>
      <c r="F12" s="7">
        <v>0</v>
      </c>
      <c r="G12" s="7">
        <v>1</v>
      </c>
      <c r="H12" s="7">
        <f t="shared" si="6"/>
        <v>1</v>
      </c>
      <c r="I12" s="7">
        <v>0</v>
      </c>
      <c r="J12" s="7">
        <v>1</v>
      </c>
      <c r="K12" s="7">
        <f t="shared" si="0"/>
        <v>1</v>
      </c>
      <c r="L12" s="7">
        <v>2</v>
      </c>
      <c r="M12" s="7">
        <v>2</v>
      </c>
      <c r="N12" s="7">
        <f t="shared" si="1"/>
        <v>4</v>
      </c>
      <c r="O12" s="7">
        <v>0</v>
      </c>
      <c r="P12" s="7">
        <v>0</v>
      </c>
      <c r="Q12" s="7">
        <f t="shared" si="2"/>
        <v>0</v>
      </c>
      <c r="R12" s="8">
        <v>-1</v>
      </c>
      <c r="S12" s="8">
        <v>-1</v>
      </c>
      <c r="T12" s="8">
        <f t="shared" si="3"/>
        <v>-2</v>
      </c>
      <c r="U12" s="9">
        <f t="shared" si="4"/>
        <v>2</v>
      </c>
    </row>
    <row r="13" spans="1:21" ht="36.75" customHeight="1" thickBot="1" x14ac:dyDescent="0.2">
      <c r="A13" s="11" t="s">
        <v>20</v>
      </c>
      <c r="B13" s="12">
        <v>5093</v>
      </c>
      <c r="C13" s="12">
        <v>6900</v>
      </c>
      <c r="D13" s="12">
        <v>7170</v>
      </c>
      <c r="E13" s="6">
        <f t="shared" si="5"/>
        <v>14070</v>
      </c>
      <c r="F13" s="13">
        <v>6</v>
      </c>
      <c r="G13" s="13">
        <v>2</v>
      </c>
      <c r="H13" s="13">
        <f t="shared" si="6"/>
        <v>8</v>
      </c>
      <c r="I13" s="13">
        <v>1</v>
      </c>
      <c r="J13" s="13">
        <v>3</v>
      </c>
      <c r="K13" s="13">
        <f t="shared" si="0"/>
        <v>4</v>
      </c>
      <c r="L13" s="13">
        <v>4</v>
      </c>
      <c r="M13" s="13">
        <v>5</v>
      </c>
      <c r="N13" s="13">
        <f t="shared" si="1"/>
        <v>9</v>
      </c>
      <c r="O13" s="13">
        <v>9</v>
      </c>
      <c r="P13" s="13">
        <v>13</v>
      </c>
      <c r="Q13" s="13">
        <f t="shared" si="2"/>
        <v>22</v>
      </c>
      <c r="R13" s="14">
        <v>4</v>
      </c>
      <c r="S13" s="14">
        <v>2</v>
      </c>
      <c r="T13" s="14">
        <f t="shared" si="3"/>
        <v>6</v>
      </c>
      <c r="U13" s="9">
        <f t="shared" si="4"/>
        <v>-3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78269</v>
      </c>
      <c r="C14" s="26">
        <f>SUM(C7:C13)</f>
        <v>93093</v>
      </c>
      <c r="D14" s="26">
        <f>SUM(D7:D13)</f>
        <v>92462</v>
      </c>
      <c r="E14" s="22">
        <f>C14+D14</f>
        <v>185555</v>
      </c>
      <c r="F14" s="22">
        <f>SUM(F7:F13)</f>
        <v>50</v>
      </c>
      <c r="G14" s="22">
        <f>SUM(G7:G13)</f>
        <v>55</v>
      </c>
      <c r="H14" s="22">
        <f t="shared" si="6"/>
        <v>105</v>
      </c>
      <c r="I14" s="22">
        <f t="shared" ref="I14:U14" si="7">SUM(I7:I13)</f>
        <v>87</v>
      </c>
      <c r="J14" s="22">
        <f t="shared" si="7"/>
        <v>61</v>
      </c>
      <c r="K14" s="22">
        <f t="shared" si="7"/>
        <v>148</v>
      </c>
      <c r="L14" s="22">
        <f t="shared" si="7"/>
        <v>165</v>
      </c>
      <c r="M14" s="22">
        <f t="shared" si="7"/>
        <v>105</v>
      </c>
      <c r="N14" s="22">
        <f t="shared" si="7"/>
        <v>270</v>
      </c>
      <c r="O14" s="22">
        <f t="shared" si="7"/>
        <v>223</v>
      </c>
      <c r="P14" s="22">
        <f t="shared" si="7"/>
        <v>141</v>
      </c>
      <c r="Q14" s="22">
        <f t="shared" si="7"/>
        <v>364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-137</v>
      </c>
    </row>
    <row r="15" spans="1:21" ht="36.75" customHeight="1" thickTop="1" x14ac:dyDescent="0.15">
      <c r="A15" s="16" t="s">
        <v>19</v>
      </c>
      <c r="B15" s="24">
        <f>B14-B16</f>
        <v>-9</v>
      </c>
      <c r="C15" s="24">
        <f>C14-C16</f>
        <v>-95</v>
      </c>
      <c r="D15" s="24">
        <f>D14-D16</f>
        <v>-42</v>
      </c>
      <c r="E15" s="24">
        <f>C15+D15</f>
        <v>-137</v>
      </c>
      <c r="F15" s="111">
        <f>H14-K14</f>
        <v>-43</v>
      </c>
      <c r="G15" s="112"/>
      <c r="H15" s="112"/>
      <c r="I15" s="112"/>
      <c r="J15" s="112"/>
      <c r="K15" s="113"/>
      <c r="L15" s="111">
        <f>N14-Q14</f>
        <v>-94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78278</v>
      </c>
      <c r="C16" s="27">
        <v>93188</v>
      </c>
      <c r="D16" s="27">
        <v>92504</v>
      </c>
      <c r="E16" s="28">
        <v>185692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13" zoomScale="85" zoomScaleNormal="85" workbookViewId="0">
      <selection activeCell="B14" sqref="B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20" width="6.125" style="2" customWidth="1"/>
    <col min="21" max="21" width="7" style="2" customWidth="1"/>
    <col min="22" max="16384" width="9" style="2"/>
  </cols>
  <sheetData>
    <row r="1" spans="1:21" ht="25.5" x14ac:dyDescent="0.1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3" spans="1:21" x14ac:dyDescent="0.15">
      <c r="Q3" s="3"/>
      <c r="U3" s="4" t="s">
        <v>35</v>
      </c>
    </row>
    <row r="4" spans="1:21" x14ac:dyDescent="0.15">
      <c r="A4" s="108"/>
      <c r="B4" s="108" t="s">
        <v>0</v>
      </c>
      <c r="C4" s="108" t="s">
        <v>22</v>
      </c>
      <c r="D4" s="108"/>
      <c r="E4" s="108"/>
      <c r="F4" s="108" t="s">
        <v>1</v>
      </c>
      <c r="G4" s="108"/>
      <c r="H4" s="108"/>
      <c r="I4" s="108"/>
      <c r="J4" s="108"/>
      <c r="K4" s="108"/>
      <c r="L4" s="108" t="s">
        <v>2</v>
      </c>
      <c r="M4" s="108"/>
      <c r="N4" s="108"/>
      <c r="O4" s="108"/>
      <c r="P4" s="108"/>
      <c r="Q4" s="108"/>
      <c r="R4" s="108" t="s">
        <v>3</v>
      </c>
      <c r="S4" s="108"/>
      <c r="T4" s="108"/>
      <c r="U4" s="109" t="s">
        <v>24</v>
      </c>
    </row>
    <row r="5" spans="1:21" x14ac:dyDescent="0.15">
      <c r="A5" s="108"/>
      <c r="B5" s="108"/>
      <c r="C5" s="108"/>
      <c r="D5" s="108"/>
      <c r="E5" s="108"/>
      <c r="F5" s="108" t="s">
        <v>4</v>
      </c>
      <c r="G5" s="108"/>
      <c r="H5" s="108"/>
      <c r="I5" s="108" t="s">
        <v>5</v>
      </c>
      <c r="J5" s="108"/>
      <c r="K5" s="108"/>
      <c r="L5" s="108" t="s">
        <v>6</v>
      </c>
      <c r="M5" s="108"/>
      <c r="N5" s="108"/>
      <c r="O5" s="108" t="s">
        <v>7</v>
      </c>
      <c r="P5" s="108"/>
      <c r="Q5" s="108"/>
      <c r="R5" s="108" t="s">
        <v>8</v>
      </c>
      <c r="S5" s="108"/>
      <c r="T5" s="108"/>
      <c r="U5" s="110"/>
    </row>
    <row r="6" spans="1:21" x14ac:dyDescent="0.15">
      <c r="A6" s="108"/>
      <c r="B6" s="108"/>
      <c r="C6" s="5" t="s">
        <v>9</v>
      </c>
      <c r="D6" s="5" t="s">
        <v>10</v>
      </c>
      <c r="E6" s="5" t="s">
        <v>11</v>
      </c>
      <c r="F6" s="5" t="s">
        <v>9</v>
      </c>
      <c r="G6" s="5" t="s">
        <v>10</v>
      </c>
      <c r="H6" s="5" t="s">
        <v>12</v>
      </c>
      <c r="I6" s="5" t="s">
        <v>9</v>
      </c>
      <c r="J6" s="5" t="s">
        <v>10</v>
      </c>
      <c r="K6" s="5" t="s">
        <v>12</v>
      </c>
      <c r="L6" s="5" t="s">
        <v>9</v>
      </c>
      <c r="M6" s="5" t="s">
        <v>10</v>
      </c>
      <c r="N6" s="5" t="s">
        <v>12</v>
      </c>
      <c r="O6" s="5" t="s">
        <v>9</v>
      </c>
      <c r="P6" s="5" t="s">
        <v>10</v>
      </c>
      <c r="Q6" s="5" t="s">
        <v>12</v>
      </c>
      <c r="R6" s="5" t="s">
        <v>9</v>
      </c>
      <c r="S6" s="5" t="s">
        <v>10</v>
      </c>
      <c r="T6" s="5" t="s">
        <v>12</v>
      </c>
      <c r="U6" s="110"/>
    </row>
    <row r="7" spans="1:21" ht="36.75" customHeight="1" x14ac:dyDescent="0.15">
      <c r="A7" s="5" t="s">
        <v>13</v>
      </c>
      <c r="B7" s="6">
        <v>21152</v>
      </c>
      <c r="C7" s="6">
        <v>23537</v>
      </c>
      <c r="D7" s="6">
        <v>22397</v>
      </c>
      <c r="E7" s="6">
        <f>SUM(C7:D7)</f>
        <v>45934</v>
      </c>
      <c r="F7" s="7">
        <v>11</v>
      </c>
      <c r="G7" s="7">
        <v>11</v>
      </c>
      <c r="H7" s="7">
        <f>SUM(F7+G7)</f>
        <v>22</v>
      </c>
      <c r="I7" s="7">
        <v>13</v>
      </c>
      <c r="J7" s="7">
        <v>19</v>
      </c>
      <c r="K7" s="7">
        <f t="shared" ref="K7:K13" si="0">SUM(I7+J7)</f>
        <v>32</v>
      </c>
      <c r="L7" s="7">
        <v>43</v>
      </c>
      <c r="M7" s="7">
        <v>30</v>
      </c>
      <c r="N7" s="7">
        <f t="shared" ref="N7:N13" si="1">SUM(L7+M7)</f>
        <v>73</v>
      </c>
      <c r="O7" s="7">
        <v>78</v>
      </c>
      <c r="P7" s="7">
        <v>38</v>
      </c>
      <c r="Q7" s="7">
        <f t="shared" ref="Q7:Q13" si="2">SUM(O7+P7)</f>
        <v>116</v>
      </c>
      <c r="R7" s="8">
        <v>-8</v>
      </c>
      <c r="S7" s="8">
        <v>-12</v>
      </c>
      <c r="T7" s="8">
        <f t="shared" ref="T7:T13" si="3">SUM(R7+S7)</f>
        <v>-20</v>
      </c>
      <c r="U7" s="9">
        <f t="shared" ref="U7:U13" si="4">H7-K7+N7-Q7+T7</f>
        <v>-73</v>
      </c>
    </row>
    <row r="8" spans="1:21" ht="36.75" customHeight="1" x14ac:dyDescent="0.15">
      <c r="A8" s="5" t="s">
        <v>25</v>
      </c>
      <c r="B8" s="6">
        <v>27920</v>
      </c>
      <c r="C8" s="6">
        <v>32648</v>
      </c>
      <c r="D8" s="6">
        <v>32317</v>
      </c>
      <c r="E8" s="6">
        <f t="shared" ref="E8:E13" si="5">SUM(C8:D8)</f>
        <v>64965</v>
      </c>
      <c r="F8" s="7">
        <v>25</v>
      </c>
      <c r="G8" s="7">
        <v>16</v>
      </c>
      <c r="H8" s="7">
        <f t="shared" ref="H8:H14" si="6">SUM(F8+G8)</f>
        <v>41</v>
      </c>
      <c r="I8" s="7">
        <v>29</v>
      </c>
      <c r="J8" s="7">
        <v>26</v>
      </c>
      <c r="K8" s="7">
        <f t="shared" si="0"/>
        <v>55</v>
      </c>
      <c r="L8" s="7">
        <v>47</v>
      </c>
      <c r="M8" s="7">
        <v>42</v>
      </c>
      <c r="N8" s="7">
        <f t="shared" si="1"/>
        <v>89</v>
      </c>
      <c r="O8" s="7">
        <v>87</v>
      </c>
      <c r="P8" s="7">
        <v>76</v>
      </c>
      <c r="Q8" s="7">
        <f t="shared" si="2"/>
        <v>163</v>
      </c>
      <c r="R8" s="8">
        <v>5</v>
      </c>
      <c r="S8" s="8">
        <v>7</v>
      </c>
      <c r="T8" s="8">
        <f t="shared" si="3"/>
        <v>12</v>
      </c>
      <c r="U8" s="9">
        <f t="shared" si="4"/>
        <v>-76</v>
      </c>
    </row>
    <row r="9" spans="1:21" ht="36.75" customHeight="1" x14ac:dyDescent="0.15">
      <c r="A9" s="5" t="s">
        <v>14</v>
      </c>
      <c r="B9" s="6">
        <v>10390</v>
      </c>
      <c r="C9" s="6">
        <v>12628</v>
      </c>
      <c r="D9" s="6">
        <v>12449</v>
      </c>
      <c r="E9" s="6">
        <f t="shared" si="5"/>
        <v>25077</v>
      </c>
      <c r="F9" s="7">
        <v>3</v>
      </c>
      <c r="G9" s="7">
        <v>9</v>
      </c>
      <c r="H9" s="7">
        <f t="shared" si="6"/>
        <v>12</v>
      </c>
      <c r="I9" s="7">
        <v>10</v>
      </c>
      <c r="J9" s="7">
        <v>11</v>
      </c>
      <c r="K9" s="7">
        <f t="shared" si="0"/>
        <v>21</v>
      </c>
      <c r="L9" s="7">
        <v>25</v>
      </c>
      <c r="M9" s="7">
        <v>19</v>
      </c>
      <c r="N9" s="7">
        <f t="shared" si="1"/>
        <v>44</v>
      </c>
      <c r="O9" s="7">
        <v>49</v>
      </c>
      <c r="P9" s="7">
        <v>24</v>
      </c>
      <c r="Q9" s="7">
        <f t="shared" si="2"/>
        <v>73</v>
      </c>
      <c r="R9" s="8">
        <v>5</v>
      </c>
      <c r="S9" s="8">
        <v>6</v>
      </c>
      <c r="T9" s="8">
        <f t="shared" si="3"/>
        <v>11</v>
      </c>
      <c r="U9" s="9">
        <f t="shared" si="4"/>
        <v>-27</v>
      </c>
    </row>
    <row r="10" spans="1:21" ht="36.75" customHeight="1" x14ac:dyDescent="0.15">
      <c r="A10" s="5" t="s">
        <v>15</v>
      </c>
      <c r="B10" s="6">
        <v>9615</v>
      </c>
      <c r="C10" s="6">
        <v>12184</v>
      </c>
      <c r="D10" s="6">
        <v>12646</v>
      </c>
      <c r="E10" s="6">
        <f t="shared" si="5"/>
        <v>24830</v>
      </c>
      <c r="F10" s="7">
        <v>9</v>
      </c>
      <c r="G10" s="7">
        <v>13</v>
      </c>
      <c r="H10" s="7">
        <f t="shared" si="6"/>
        <v>22</v>
      </c>
      <c r="I10" s="7">
        <v>7</v>
      </c>
      <c r="J10" s="7">
        <v>7</v>
      </c>
      <c r="K10" s="7">
        <f t="shared" si="0"/>
        <v>14</v>
      </c>
      <c r="L10" s="7">
        <v>22</v>
      </c>
      <c r="M10" s="7">
        <v>9</v>
      </c>
      <c r="N10" s="7">
        <f t="shared" si="1"/>
        <v>31</v>
      </c>
      <c r="O10" s="7">
        <v>26</v>
      </c>
      <c r="P10" s="7">
        <v>23</v>
      </c>
      <c r="Q10" s="7">
        <f t="shared" si="2"/>
        <v>49</v>
      </c>
      <c r="R10" s="8">
        <v>-10</v>
      </c>
      <c r="S10" s="8">
        <v>-14</v>
      </c>
      <c r="T10" s="8">
        <f t="shared" si="3"/>
        <v>-24</v>
      </c>
      <c r="U10" s="9">
        <f t="shared" si="4"/>
        <v>-34</v>
      </c>
    </row>
    <row r="11" spans="1:21" ht="36.75" customHeight="1" x14ac:dyDescent="0.15">
      <c r="A11" s="5" t="s">
        <v>16</v>
      </c>
      <c r="B11" s="6">
        <v>3614</v>
      </c>
      <c r="C11" s="6">
        <v>4691</v>
      </c>
      <c r="D11" s="6">
        <v>4854</v>
      </c>
      <c r="E11" s="6">
        <f t="shared" si="5"/>
        <v>9545</v>
      </c>
      <c r="F11" s="7">
        <v>2</v>
      </c>
      <c r="G11" s="7">
        <v>2</v>
      </c>
      <c r="H11" s="7">
        <f t="shared" si="6"/>
        <v>4</v>
      </c>
      <c r="I11" s="7">
        <v>3</v>
      </c>
      <c r="J11" s="7">
        <v>2</v>
      </c>
      <c r="K11" s="7">
        <f t="shared" si="0"/>
        <v>5</v>
      </c>
      <c r="L11" s="7">
        <v>8</v>
      </c>
      <c r="M11" s="7">
        <v>9</v>
      </c>
      <c r="N11" s="7">
        <f t="shared" si="1"/>
        <v>17</v>
      </c>
      <c r="O11" s="7">
        <v>13</v>
      </c>
      <c r="P11" s="7">
        <v>14</v>
      </c>
      <c r="Q11" s="7">
        <f t="shared" si="2"/>
        <v>27</v>
      </c>
      <c r="R11" s="8">
        <v>0</v>
      </c>
      <c r="S11" s="8">
        <v>-3</v>
      </c>
      <c r="T11" s="8">
        <f t="shared" si="3"/>
        <v>-3</v>
      </c>
      <c r="U11" s="9">
        <f t="shared" si="4"/>
        <v>-14</v>
      </c>
    </row>
    <row r="12" spans="1:21" ht="36.75" customHeight="1" x14ac:dyDescent="0.15">
      <c r="A12" s="5" t="s">
        <v>17</v>
      </c>
      <c r="B12" s="6">
        <v>495</v>
      </c>
      <c r="C12" s="6">
        <v>604</v>
      </c>
      <c r="D12" s="6">
        <v>664</v>
      </c>
      <c r="E12" s="6">
        <f t="shared" si="5"/>
        <v>1268</v>
      </c>
      <c r="F12" s="7">
        <v>0</v>
      </c>
      <c r="G12" s="7">
        <v>0</v>
      </c>
      <c r="H12" s="7">
        <f t="shared" si="6"/>
        <v>0</v>
      </c>
      <c r="I12" s="7">
        <v>0</v>
      </c>
      <c r="J12" s="7">
        <v>0</v>
      </c>
      <c r="K12" s="7">
        <f t="shared" si="0"/>
        <v>0</v>
      </c>
      <c r="L12" s="7">
        <v>0</v>
      </c>
      <c r="M12" s="7">
        <v>0</v>
      </c>
      <c r="N12" s="7">
        <f t="shared" si="1"/>
        <v>0</v>
      </c>
      <c r="O12" s="7">
        <v>2</v>
      </c>
      <c r="P12" s="7">
        <v>1</v>
      </c>
      <c r="Q12" s="7">
        <f t="shared" si="2"/>
        <v>3</v>
      </c>
      <c r="R12" s="8">
        <v>0</v>
      </c>
      <c r="S12" s="8">
        <v>1</v>
      </c>
      <c r="T12" s="8">
        <f t="shared" si="3"/>
        <v>1</v>
      </c>
      <c r="U12" s="9">
        <f t="shared" si="4"/>
        <v>-2</v>
      </c>
    </row>
    <row r="13" spans="1:21" ht="36.75" customHeight="1" thickBot="1" x14ac:dyDescent="0.2">
      <c r="A13" s="11" t="s">
        <v>20</v>
      </c>
      <c r="B13" s="12">
        <v>5092</v>
      </c>
      <c r="C13" s="12">
        <v>6896</v>
      </c>
      <c r="D13" s="12">
        <v>7177</v>
      </c>
      <c r="E13" s="6">
        <f t="shared" si="5"/>
        <v>14073</v>
      </c>
      <c r="F13" s="13">
        <v>5</v>
      </c>
      <c r="G13" s="13">
        <v>3</v>
      </c>
      <c r="H13" s="13">
        <f t="shared" si="6"/>
        <v>8</v>
      </c>
      <c r="I13" s="13">
        <v>7</v>
      </c>
      <c r="J13" s="13">
        <v>5</v>
      </c>
      <c r="K13" s="13">
        <f t="shared" si="0"/>
        <v>12</v>
      </c>
      <c r="L13" s="13">
        <v>11</v>
      </c>
      <c r="M13" s="13">
        <v>7</v>
      </c>
      <c r="N13" s="13">
        <f t="shared" si="1"/>
        <v>18</v>
      </c>
      <c r="O13" s="13">
        <v>13</v>
      </c>
      <c r="P13" s="13">
        <v>11</v>
      </c>
      <c r="Q13" s="13">
        <f t="shared" si="2"/>
        <v>24</v>
      </c>
      <c r="R13" s="14">
        <v>8</v>
      </c>
      <c r="S13" s="14">
        <v>15</v>
      </c>
      <c r="T13" s="14">
        <f t="shared" si="3"/>
        <v>23</v>
      </c>
      <c r="U13" s="9">
        <f t="shared" si="4"/>
        <v>13</v>
      </c>
    </row>
    <row r="14" spans="1:21" s="17" customFormat="1" ht="36.75" customHeight="1" thickTop="1" thickBot="1" x14ac:dyDescent="0.2">
      <c r="A14" s="21" t="s">
        <v>18</v>
      </c>
      <c r="B14" s="22">
        <f>SUM(B7:B13)</f>
        <v>78278</v>
      </c>
      <c r="C14" s="26">
        <f>SUM(C7:C13)</f>
        <v>93188</v>
      </c>
      <c r="D14" s="26">
        <f>SUM(D7:D13)</f>
        <v>92504</v>
      </c>
      <c r="E14" s="22">
        <f>C14+D14</f>
        <v>185692</v>
      </c>
      <c r="F14" s="22">
        <f>SUM(F7:F13)</f>
        <v>55</v>
      </c>
      <c r="G14" s="22">
        <f>SUM(G7:G13)</f>
        <v>54</v>
      </c>
      <c r="H14" s="22">
        <f t="shared" si="6"/>
        <v>109</v>
      </c>
      <c r="I14" s="22">
        <f t="shared" ref="I14:U14" si="7">SUM(I7:I13)</f>
        <v>69</v>
      </c>
      <c r="J14" s="22">
        <f t="shared" si="7"/>
        <v>70</v>
      </c>
      <c r="K14" s="22">
        <f t="shared" si="7"/>
        <v>139</v>
      </c>
      <c r="L14" s="22">
        <f t="shared" si="7"/>
        <v>156</v>
      </c>
      <c r="M14" s="22">
        <f t="shared" si="7"/>
        <v>116</v>
      </c>
      <c r="N14" s="22">
        <f t="shared" si="7"/>
        <v>272</v>
      </c>
      <c r="O14" s="22">
        <f t="shared" si="7"/>
        <v>268</v>
      </c>
      <c r="P14" s="22">
        <f t="shared" si="7"/>
        <v>187</v>
      </c>
      <c r="Q14" s="22">
        <f t="shared" si="7"/>
        <v>455</v>
      </c>
      <c r="R14" s="22">
        <f t="shared" si="7"/>
        <v>0</v>
      </c>
      <c r="S14" s="22">
        <f t="shared" si="7"/>
        <v>0</v>
      </c>
      <c r="T14" s="22">
        <f t="shared" si="7"/>
        <v>0</v>
      </c>
      <c r="U14" s="23">
        <f t="shared" si="7"/>
        <v>-213</v>
      </c>
    </row>
    <row r="15" spans="1:21" ht="36.75" customHeight="1" thickTop="1" x14ac:dyDescent="0.15">
      <c r="A15" s="16" t="s">
        <v>19</v>
      </c>
      <c r="B15" s="24">
        <f>B14-B16</f>
        <v>-79</v>
      </c>
      <c r="C15" s="24">
        <f>C14-C16</f>
        <v>-126</v>
      </c>
      <c r="D15" s="24">
        <f>D14-D16</f>
        <v>-87</v>
      </c>
      <c r="E15" s="24">
        <f>C15+D15</f>
        <v>-213</v>
      </c>
      <c r="F15" s="111">
        <f>H14-K14</f>
        <v>-30</v>
      </c>
      <c r="G15" s="112"/>
      <c r="H15" s="112"/>
      <c r="I15" s="112"/>
      <c r="J15" s="112"/>
      <c r="K15" s="113"/>
      <c r="L15" s="111">
        <f>N14-Q14</f>
        <v>-183</v>
      </c>
      <c r="M15" s="112"/>
      <c r="N15" s="112"/>
      <c r="O15" s="112"/>
      <c r="P15" s="112"/>
      <c r="Q15" s="113"/>
      <c r="R15" s="18"/>
      <c r="S15" s="19" t="s">
        <v>23</v>
      </c>
      <c r="T15" s="19"/>
      <c r="U15" s="20"/>
    </row>
    <row r="16" spans="1:21" ht="36.75" customHeight="1" x14ac:dyDescent="0.15">
      <c r="A16" s="10" t="s">
        <v>21</v>
      </c>
      <c r="B16" s="25">
        <v>78357</v>
      </c>
      <c r="C16" s="27">
        <v>93314</v>
      </c>
      <c r="D16" s="27">
        <v>92591</v>
      </c>
      <c r="E16" s="28">
        <v>185905</v>
      </c>
      <c r="G16" s="105" t="s">
        <v>27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 x14ac:dyDescent="0.15">
      <c r="A17" s="3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x14ac:dyDescent="0.15">
      <c r="A18" s="3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x14ac:dyDescent="0.15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h26doutai(kannaibetsu)</vt:lpstr>
      <vt:lpstr>H26doutai</vt:lpstr>
      <vt:lpstr>h27.1</vt:lpstr>
      <vt:lpstr>h26.12</vt:lpstr>
      <vt:lpstr>h26.11</vt:lpstr>
      <vt:lpstr>h26.10</vt:lpstr>
      <vt:lpstr>h26.9</vt:lpstr>
      <vt:lpstr>h26.8</vt:lpstr>
      <vt:lpstr>h26.7</vt:lpstr>
      <vt:lpstr>h26.6</vt:lpstr>
      <vt:lpstr>h26.5</vt:lpstr>
      <vt:lpstr>h26.4</vt:lpstr>
      <vt:lpstr>h26.3</vt:lpstr>
      <vt:lpstr>h26.2</vt:lpstr>
      <vt:lpstr>h26.1</vt:lpstr>
      <vt:lpstr>h25. 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2015-01-06T02:06:49Z</cp:lastPrinted>
  <dcterms:created xsi:type="dcterms:W3CDTF">2005-01-07T01:44:50Z</dcterms:created>
  <dcterms:modified xsi:type="dcterms:W3CDTF">2015-01-06T02:06:52Z</dcterms:modified>
</cp:coreProperties>
</file>