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5\人口動態（決裁用）\"/>
    </mc:Choice>
  </mc:AlternateContent>
  <xr:revisionPtr revIDLastSave="0" documentId="13_ncr:1_{1AA92211-6C1A-49EC-AD9E-38380CD48E4A}" xr6:coauthVersionLast="47" xr6:coauthVersionMax="47" xr10:uidLastSave="{00000000-0000-0000-0000-000000000000}"/>
  <bookViews>
    <workbookView xWindow="-120" yWindow="-16320" windowWidth="29040" windowHeight="15840" tabRatio="619" xr2:uid="{00000000-000D-0000-FFFF-FFFF00000000}"/>
  </bookViews>
  <sheets>
    <sheet name="R5人口動態" sheetId="229" r:id="rId1"/>
    <sheet name="R5人口動態（管内別）" sheetId="230" r:id="rId2"/>
    <sheet name="R6.1.1" sheetId="228" r:id="rId3"/>
    <sheet name="R5.12.1" sheetId="217" r:id="rId4"/>
    <sheet name="R5.11.1" sheetId="218" r:id="rId5"/>
    <sheet name="R5.10.1" sheetId="219" r:id="rId6"/>
    <sheet name="R5.9.1" sheetId="220" r:id="rId7"/>
    <sheet name="R5.8.1" sheetId="221" r:id="rId8"/>
    <sheet name="R5.7.1 " sheetId="222" r:id="rId9"/>
    <sheet name="R5.6.1" sheetId="223" r:id="rId10"/>
    <sheet name="R5.5.1" sheetId="224" r:id="rId11"/>
    <sheet name="R5.4.1 " sheetId="225" r:id="rId12"/>
    <sheet name="R5.3.1" sheetId="226" r:id="rId13"/>
    <sheet name="R5.2.1" sheetId="227" r:id="rId14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28" l="1"/>
  <c r="R14" i="228"/>
  <c r="P14" i="228"/>
  <c r="O14" i="228"/>
  <c r="M14" i="228"/>
  <c r="L14" i="228"/>
  <c r="J14" i="228"/>
  <c r="I14" i="228"/>
  <c r="G14" i="228"/>
  <c r="F14" i="228"/>
  <c r="D14" i="228"/>
  <c r="D15" i="228" s="1"/>
  <c r="C14" i="228"/>
  <c r="C15" i="228" s="1"/>
  <c r="E15" i="228" s="1"/>
  <c r="B14" i="228"/>
  <c r="B15" i="228" s="1"/>
  <c r="T13" i="228"/>
  <c r="Q13" i="228"/>
  <c r="N13" i="228"/>
  <c r="K13" i="228"/>
  <c r="H13" i="228"/>
  <c r="U13" i="228" s="1"/>
  <c r="E13" i="228"/>
  <c r="T12" i="228"/>
  <c r="Q12" i="228"/>
  <c r="N12" i="228"/>
  <c r="K12" i="228"/>
  <c r="U12" i="228" s="1"/>
  <c r="H12" i="228"/>
  <c r="E12" i="228"/>
  <c r="T11" i="228"/>
  <c r="Q11" i="228"/>
  <c r="N11" i="228"/>
  <c r="K11" i="228"/>
  <c r="H11" i="228"/>
  <c r="U11" i="228" s="1"/>
  <c r="E11" i="228"/>
  <c r="T10" i="228"/>
  <c r="Q10" i="228"/>
  <c r="N10" i="228"/>
  <c r="K10" i="228"/>
  <c r="U10" i="228" s="1"/>
  <c r="H10" i="228"/>
  <c r="E10" i="228"/>
  <c r="T9" i="228"/>
  <c r="Q9" i="228"/>
  <c r="N9" i="228"/>
  <c r="K9" i="228"/>
  <c r="H9" i="228"/>
  <c r="U9" i="228" s="1"/>
  <c r="E9" i="228"/>
  <c r="T8" i="228"/>
  <c r="Q8" i="228"/>
  <c r="N8" i="228"/>
  <c r="K8" i="228"/>
  <c r="U8" i="228" s="1"/>
  <c r="H8" i="228"/>
  <c r="E8" i="228"/>
  <c r="T7" i="228"/>
  <c r="T14" i="228" s="1"/>
  <c r="Q7" i="228"/>
  <c r="Q14" i="228" s="1"/>
  <c r="N7" i="228"/>
  <c r="N14" i="228" s="1"/>
  <c r="L15" i="228" s="1"/>
  <c r="K7" i="228"/>
  <c r="K14" i="228" s="1"/>
  <c r="H7" i="228"/>
  <c r="U7" i="228" s="1"/>
  <c r="U14" i="228" s="1"/>
  <c r="E7" i="228"/>
  <c r="H14" i="228" l="1"/>
  <c r="F15" i="228" s="1"/>
  <c r="E14" i="228"/>
  <c r="S14" i="227" l="1"/>
  <c r="R14" i="227"/>
  <c r="P14" i="227"/>
  <c r="O14" i="227"/>
  <c r="M14" i="227"/>
  <c r="L14" i="227"/>
  <c r="J14" i="227"/>
  <c r="I14" i="227"/>
  <c r="G14" i="227"/>
  <c r="F14" i="227"/>
  <c r="H14" i="227" s="1"/>
  <c r="D14" i="227"/>
  <c r="D15" i="227" s="1"/>
  <c r="C14" i="227"/>
  <c r="C15" i="227" s="1"/>
  <c r="E15" i="227" s="1"/>
  <c r="B14" i="227"/>
  <c r="B15" i="227" s="1"/>
  <c r="T13" i="227"/>
  <c r="Q13" i="227"/>
  <c r="N13" i="227"/>
  <c r="K13" i="227"/>
  <c r="H13" i="227"/>
  <c r="U13" i="227" s="1"/>
  <c r="E13" i="227"/>
  <c r="T12" i="227"/>
  <c r="Q12" i="227"/>
  <c r="N12" i="227"/>
  <c r="K12" i="227"/>
  <c r="H12" i="227"/>
  <c r="U12" i="227" s="1"/>
  <c r="E12" i="227"/>
  <c r="T11" i="227"/>
  <c r="Q11" i="227"/>
  <c r="N11" i="227"/>
  <c r="K11" i="227"/>
  <c r="H11" i="227"/>
  <c r="U11" i="227" s="1"/>
  <c r="E11" i="227"/>
  <c r="T10" i="227"/>
  <c r="Q10" i="227"/>
  <c r="N10" i="227"/>
  <c r="K10" i="227"/>
  <c r="H10" i="227"/>
  <c r="U10" i="227" s="1"/>
  <c r="E10" i="227"/>
  <c r="T9" i="227"/>
  <c r="Q9" i="227"/>
  <c r="N9" i="227"/>
  <c r="K9" i="227"/>
  <c r="H9" i="227"/>
  <c r="U9" i="227" s="1"/>
  <c r="E9" i="227"/>
  <c r="T8" i="227"/>
  <c r="Q8" i="227"/>
  <c r="N8" i="227"/>
  <c r="K8" i="227"/>
  <c r="U8" i="227" s="1"/>
  <c r="H8" i="227"/>
  <c r="E8" i="227"/>
  <c r="T7" i="227"/>
  <c r="T14" i="227" s="1"/>
  <c r="Q7" i="227"/>
  <c r="Q14" i="227" s="1"/>
  <c r="N7" i="227"/>
  <c r="N14" i="227" s="1"/>
  <c r="L15" i="227" s="1"/>
  <c r="K7" i="227"/>
  <c r="K14" i="227" s="1"/>
  <c r="H7" i="227"/>
  <c r="U7" i="227" s="1"/>
  <c r="U14" i="227" s="1"/>
  <c r="E7" i="227"/>
  <c r="S14" i="226"/>
  <c r="R14" i="226"/>
  <c r="P14" i="226"/>
  <c r="O14" i="226"/>
  <c r="M14" i="226"/>
  <c r="L14" i="226"/>
  <c r="J14" i="226"/>
  <c r="I14" i="226"/>
  <c r="G14" i="226"/>
  <c r="F14" i="226"/>
  <c r="H14" i="226" s="1"/>
  <c r="D14" i="226"/>
  <c r="D15" i="226" s="1"/>
  <c r="C14" i="226"/>
  <c r="C15" i="226" s="1"/>
  <c r="B14" i="226"/>
  <c r="B15" i="226" s="1"/>
  <c r="T13" i="226"/>
  <c r="Q13" i="226"/>
  <c r="N13" i="226"/>
  <c r="K13" i="226"/>
  <c r="U13" i="226" s="1"/>
  <c r="H13" i="226"/>
  <c r="E13" i="226"/>
  <c r="T12" i="226"/>
  <c r="Q12" i="226"/>
  <c r="N12" i="226"/>
  <c r="K12" i="226"/>
  <c r="H12" i="226"/>
  <c r="U12" i="226" s="1"/>
  <c r="E12" i="226"/>
  <c r="T11" i="226"/>
  <c r="Q11" i="226"/>
  <c r="N11" i="226"/>
  <c r="K11" i="226"/>
  <c r="U11" i="226" s="1"/>
  <c r="H11" i="226"/>
  <c r="E11" i="226"/>
  <c r="T10" i="226"/>
  <c r="Q10" i="226"/>
  <c r="N10" i="226"/>
  <c r="K10" i="226"/>
  <c r="H10" i="226"/>
  <c r="U10" i="226" s="1"/>
  <c r="E10" i="226"/>
  <c r="T9" i="226"/>
  <c r="Q9" i="226"/>
  <c r="N9" i="226"/>
  <c r="K9" i="226"/>
  <c r="U9" i="226" s="1"/>
  <c r="H9" i="226"/>
  <c r="E9" i="226"/>
  <c r="T8" i="226"/>
  <c r="Q8" i="226"/>
  <c r="N8" i="226"/>
  <c r="K8" i="226"/>
  <c r="H8" i="226"/>
  <c r="U8" i="226" s="1"/>
  <c r="E8" i="226"/>
  <c r="T7" i="226"/>
  <c r="T14" i="226" s="1"/>
  <c r="Q7" i="226"/>
  <c r="Q14" i="226" s="1"/>
  <c r="N7" i="226"/>
  <c r="N14" i="226" s="1"/>
  <c r="K7" i="226"/>
  <c r="K14" i="226" s="1"/>
  <c r="H7" i="226"/>
  <c r="E7" i="226"/>
  <c r="S14" i="225"/>
  <c r="R14" i="225"/>
  <c r="P14" i="225"/>
  <c r="O14" i="225"/>
  <c r="M14" i="225"/>
  <c r="L14" i="225"/>
  <c r="J14" i="225"/>
  <c r="I14" i="225"/>
  <c r="G14" i="225"/>
  <c r="F14" i="225"/>
  <c r="H14" i="225" s="1"/>
  <c r="F15" i="225" s="1"/>
  <c r="D14" i="225"/>
  <c r="D15" i="225" s="1"/>
  <c r="C14" i="225"/>
  <c r="C15" i="225" s="1"/>
  <c r="E15" i="225" s="1"/>
  <c r="B14" i="225"/>
  <c r="B15" i="225" s="1"/>
  <c r="T13" i="225"/>
  <c r="Q13" i="225"/>
  <c r="N13" i="225"/>
  <c r="K13" i="225"/>
  <c r="H13" i="225"/>
  <c r="U13" i="225" s="1"/>
  <c r="E13" i="225"/>
  <c r="T12" i="225"/>
  <c r="Q12" i="225"/>
  <c r="N12" i="225"/>
  <c r="K12" i="225"/>
  <c r="U12" i="225" s="1"/>
  <c r="H12" i="225"/>
  <c r="E12" i="225"/>
  <c r="T11" i="225"/>
  <c r="Q11" i="225"/>
  <c r="N11" i="225"/>
  <c r="K11" i="225"/>
  <c r="H11" i="225"/>
  <c r="U11" i="225" s="1"/>
  <c r="E11" i="225"/>
  <c r="T10" i="225"/>
  <c r="Q10" i="225"/>
  <c r="N10" i="225"/>
  <c r="K10" i="225"/>
  <c r="U10" i="225" s="1"/>
  <c r="H10" i="225"/>
  <c r="E10" i="225"/>
  <c r="T9" i="225"/>
  <c r="Q9" i="225"/>
  <c r="N9" i="225"/>
  <c r="K9" i="225"/>
  <c r="H9" i="225"/>
  <c r="U9" i="225" s="1"/>
  <c r="E9" i="225"/>
  <c r="T8" i="225"/>
  <c r="Q8" i="225"/>
  <c r="N8" i="225"/>
  <c r="K8" i="225"/>
  <c r="U8" i="225" s="1"/>
  <c r="H8" i="225"/>
  <c r="E8" i="225"/>
  <c r="T7" i="225"/>
  <c r="T14" i="225" s="1"/>
  <c r="Q7" i="225"/>
  <c r="Q14" i="225" s="1"/>
  <c r="N7" i="225"/>
  <c r="N14" i="225" s="1"/>
  <c r="L15" i="225" s="1"/>
  <c r="K7" i="225"/>
  <c r="K14" i="225" s="1"/>
  <c r="H7" i="225"/>
  <c r="U7" i="225" s="1"/>
  <c r="U14" i="225" s="1"/>
  <c r="E7" i="225"/>
  <c r="S14" i="224"/>
  <c r="R14" i="224"/>
  <c r="P14" i="224"/>
  <c r="O14" i="224"/>
  <c r="M14" i="224"/>
  <c r="L14" i="224"/>
  <c r="J14" i="224"/>
  <c r="I14" i="224"/>
  <c r="G14" i="224"/>
  <c r="F14" i="224"/>
  <c r="H14" i="224" s="1"/>
  <c r="D14" i="224"/>
  <c r="D15" i="224" s="1"/>
  <c r="C14" i="224"/>
  <c r="C15" i="224" s="1"/>
  <c r="B14" i="224"/>
  <c r="B15" i="224" s="1"/>
  <c r="T13" i="224"/>
  <c r="Q13" i="224"/>
  <c r="N13" i="224"/>
  <c r="K13" i="224"/>
  <c r="U13" i="224" s="1"/>
  <c r="H13" i="224"/>
  <c r="E13" i="224"/>
  <c r="T12" i="224"/>
  <c r="Q12" i="224"/>
  <c r="N12" i="224"/>
  <c r="K12" i="224"/>
  <c r="H12" i="224"/>
  <c r="U12" i="224" s="1"/>
  <c r="E12" i="224"/>
  <c r="T11" i="224"/>
  <c r="Q11" i="224"/>
  <c r="N11" i="224"/>
  <c r="K11" i="224"/>
  <c r="U11" i="224" s="1"/>
  <c r="H11" i="224"/>
  <c r="E11" i="224"/>
  <c r="T10" i="224"/>
  <c r="Q10" i="224"/>
  <c r="N10" i="224"/>
  <c r="K10" i="224"/>
  <c r="H10" i="224"/>
  <c r="U10" i="224" s="1"/>
  <c r="E10" i="224"/>
  <c r="T9" i="224"/>
  <c r="Q9" i="224"/>
  <c r="N9" i="224"/>
  <c r="K9" i="224"/>
  <c r="U9" i="224" s="1"/>
  <c r="H9" i="224"/>
  <c r="E9" i="224"/>
  <c r="T8" i="224"/>
  <c r="Q8" i="224"/>
  <c r="N8" i="224"/>
  <c r="K8" i="224"/>
  <c r="H8" i="224"/>
  <c r="U8" i="224" s="1"/>
  <c r="E8" i="224"/>
  <c r="T7" i="224"/>
  <c r="T14" i="224" s="1"/>
  <c r="Q7" i="224"/>
  <c r="Q14" i="224" s="1"/>
  <c r="N7" i="224"/>
  <c r="N14" i="224" s="1"/>
  <c r="K7" i="224"/>
  <c r="K14" i="224" s="1"/>
  <c r="H7" i="224"/>
  <c r="E7" i="224"/>
  <c r="S14" i="223"/>
  <c r="R14" i="223"/>
  <c r="P14" i="223"/>
  <c r="O14" i="223"/>
  <c r="M14" i="223"/>
  <c r="L14" i="223"/>
  <c r="J14" i="223"/>
  <c r="I14" i="223"/>
  <c r="G14" i="223"/>
  <c r="F14" i="223"/>
  <c r="H14" i="223" s="1"/>
  <c r="F15" i="223" s="1"/>
  <c r="D14" i="223"/>
  <c r="D15" i="223" s="1"/>
  <c r="C14" i="223"/>
  <c r="C15" i="223" s="1"/>
  <c r="E15" i="223" s="1"/>
  <c r="B14" i="223"/>
  <c r="B15" i="223" s="1"/>
  <c r="T13" i="223"/>
  <c r="Q13" i="223"/>
  <c r="N13" i="223"/>
  <c r="K13" i="223"/>
  <c r="H13" i="223"/>
  <c r="U13" i="223" s="1"/>
  <c r="E13" i="223"/>
  <c r="T12" i="223"/>
  <c r="Q12" i="223"/>
  <c r="N12" i="223"/>
  <c r="K12" i="223"/>
  <c r="U12" i="223" s="1"/>
  <c r="H12" i="223"/>
  <c r="E12" i="223"/>
  <c r="T11" i="223"/>
  <c r="Q11" i="223"/>
  <c r="N11" i="223"/>
  <c r="K11" i="223"/>
  <c r="H11" i="223"/>
  <c r="U11" i="223" s="1"/>
  <c r="E11" i="223"/>
  <c r="T10" i="223"/>
  <c r="Q10" i="223"/>
  <c r="N10" i="223"/>
  <c r="K10" i="223"/>
  <c r="U10" i="223" s="1"/>
  <c r="H10" i="223"/>
  <c r="E10" i="223"/>
  <c r="T9" i="223"/>
  <c r="Q9" i="223"/>
  <c r="N9" i="223"/>
  <c r="K9" i="223"/>
  <c r="H9" i="223"/>
  <c r="U9" i="223" s="1"/>
  <c r="E9" i="223"/>
  <c r="T8" i="223"/>
  <c r="Q8" i="223"/>
  <c r="N8" i="223"/>
  <c r="K8" i="223"/>
  <c r="U8" i="223" s="1"/>
  <c r="H8" i="223"/>
  <c r="E8" i="223"/>
  <c r="T7" i="223"/>
  <c r="T14" i="223" s="1"/>
  <c r="Q7" i="223"/>
  <c r="Q14" i="223" s="1"/>
  <c r="N7" i="223"/>
  <c r="N14" i="223" s="1"/>
  <c r="L15" i="223" s="1"/>
  <c r="K7" i="223"/>
  <c r="K14" i="223" s="1"/>
  <c r="H7" i="223"/>
  <c r="U7" i="223" s="1"/>
  <c r="U14" i="223" s="1"/>
  <c r="E7" i="223"/>
  <c r="S14" i="222"/>
  <c r="R14" i="222"/>
  <c r="P14" i="222"/>
  <c r="O14" i="222"/>
  <c r="M14" i="222"/>
  <c r="L14" i="222"/>
  <c r="J14" i="222"/>
  <c r="I14" i="222"/>
  <c r="G14" i="222"/>
  <c r="F14" i="222"/>
  <c r="H14" i="222" s="1"/>
  <c r="D14" i="222"/>
  <c r="D15" i="222" s="1"/>
  <c r="C14" i="222"/>
  <c r="C15" i="222" s="1"/>
  <c r="B14" i="222"/>
  <c r="B15" i="222" s="1"/>
  <c r="T13" i="222"/>
  <c r="Q13" i="222"/>
  <c r="N13" i="222"/>
  <c r="K13" i="222"/>
  <c r="U13" i="222" s="1"/>
  <c r="H13" i="222"/>
  <c r="E13" i="222"/>
  <c r="T12" i="222"/>
  <c r="Q12" i="222"/>
  <c r="N12" i="222"/>
  <c r="K12" i="222"/>
  <c r="H12" i="222"/>
  <c r="U12" i="222" s="1"/>
  <c r="E12" i="222"/>
  <c r="T11" i="222"/>
  <c r="Q11" i="222"/>
  <c r="N11" i="222"/>
  <c r="K11" i="222"/>
  <c r="U11" i="222" s="1"/>
  <c r="H11" i="222"/>
  <c r="E11" i="222"/>
  <c r="T10" i="222"/>
  <c r="Q10" i="222"/>
  <c r="N10" i="222"/>
  <c r="K10" i="222"/>
  <c r="H10" i="222"/>
  <c r="U10" i="222" s="1"/>
  <c r="E10" i="222"/>
  <c r="T9" i="222"/>
  <c r="Q9" i="222"/>
  <c r="N9" i="222"/>
  <c r="K9" i="222"/>
  <c r="U9" i="222" s="1"/>
  <c r="H9" i="222"/>
  <c r="E9" i="222"/>
  <c r="T8" i="222"/>
  <c r="Q8" i="222"/>
  <c r="N8" i="222"/>
  <c r="K8" i="222"/>
  <c r="H8" i="222"/>
  <c r="U8" i="222" s="1"/>
  <c r="E8" i="222"/>
  <c r="T7" i="222"/>
  <c r="T14" i="222" s="1"/>
  <c r="Q7" i="222"/>
  <c r="Q14" i="222" s="1"/>
  <c r="N7" i="222"/>
  <c r="N14" i="222" s="1"/>
  <c r="K7" i="222"/>
  <c r="K14" i="222" s="1"/>
  <c r="H7" i="222"/>
  <c r="E7" i="222"/>
  <c r="S14" i="221"/>
  <c r="R14" i="221"/>
  <c r="P14" i="221"/>
  <c r="O14" i="221"/>
  <c r="M14" i="221"/>
  <c r="L14" i="221"/>
  <c r="J14" i="221"/>
  <c r="I14" i="221"/>
  <c r="G14" i="221"/>
  <c r="F14" i="221"/>
  <c r="H14" i="221" s="1"/>
  <c r="D14" i="221"/>
  <c r="D15" i="221" s="1"/>
  <c r="C14" i="221"/>
  <c r="C15" i="221" s="1"/>
  <c r="E15" i="221" s="1"/>
  <c r="B14" i="221"/>
  <c r="B15" i="221" s="1"/>
  <c r="T13" i="221"/>
  <c r="Q13" i="221"/>
  <c r="N13" i="221"/>
  <c r="K13" i="221"/>
  <c r="H13" i="221"/>
  <c r="U13" i="221" s="1"/>
  <c r="E13" i="221"/>
  <c r="T12" i="221"/>
  <c r="Q12" i="221"/>
  <c r="N12" i="221"/>
  <c r="K12" i="221"/>
  <c r="U12" i="221" s="1"/>
  <c r="H12" i="221"/>
  <c r="E12" i="221"/>
  <c r="T11" i="221"/>
  <c r="Q11" i="221"/>
  <c r="N11" i="221"/>
  <c r="K11" i="221"/>
  <c r="H11" i="221"/>
  <c r="U11" i="221" s="1"/>
  <c r="E11" i="221"/>
  <c r="T10" i="221"/>
  <c r="Q10" i="221"/>
  <c r="N10" i="221"/>
  <c r="K10" i="221"/>
  <c r="U10" i="221" s="1"/>
  <c r="H10" i="221"/>
  <c r="E10" i="221"/>
  <c r="T9" i="221"/>
  <c r="Q9" i="221"/>
  <c r="N9" i="221"/>
  <c r="K9" i="221"/>
  <c r="H9" i="221"/>
  <c r="U9" i="221" s="1"/>
  <c r="E9" i="221"/>
  <c r="T8" i="221"/>
  <c r="Q8" i="221"/>
  <c r="N8" i="221"/>
  <c r="K8" i="221"/>
  <c r="U8" i="221" s="1"/>
  <c r="H8" i="221"/>
  <c r="E8" i="221"/>
  <c r="T7" i="221"/>
  <c r="T14" i="221" s="1"/>
  <c r="Q7" i="221"/>
  <c r="Q14" i="221" s="1"/>
  <c r="N7" i="221"/>
  <c r="N14" i="221" s="1"/>
  <c r="K7" i="221"/>
  <c r="K14" i="221" s="1"/>
  <c r="H7" i="221"/>
  <c r="U7" i="221" s="1"/>
  <c r="E7" i="221"/>
  <c r="S14" i="220"/>
  <c r="R14" i="220"/>
  <c r="P14" i="220"/>
  <c r="O14" i="220"/>
  <c r="M14" i="220"/>
  <c r="L14" i="220"/>
  <c r="J14" i="220"/>
  <c r="I14" i="220"/>
  <c r="G14" i="220"/>
  <c r="F14" i="220"/>
  <c r="H14" i="220" s="1"/>
  <c r="F15" i="220" s="1"/>
  <c r="D14" i="220"/>
  <c r="D15" i="220" s="1"/>
  <c r="C14" i="220"/>
  <c r="E14" i="220" s="1"/>
  <c r="B14" i="220"/>
  <c r="B15" i="220" s="1"/>
  <c r="T13" i="220"/>
  <c r="Q13" i="220"/>
  <c r="N13" i="220"/>
  <c r="K13" i="220"/>
  <c r="U13" i="220" s="1"/>
  <c r="H13" i="220"/>
  <c r="E13" i="220"/>
  <c r="T12" i="220"/>
  <c r="Q12" i="220"/>
  <c r="N12" i="220"/>
  <c r="K12" i="220"/>
  <c r="H12" i="220"/>
  <c r="U12" i="220" s="1"/>
  <c r="E12" i="220"/>
  <c r="T11" i="220"/>
  <c r="Q11" i="220"/>
  <c r="N11" i="220"/>
  <c r="K11" i="220"/>
  <c r="U11" i="220" s="1"/>
  <c r="H11" i="220"/>
  <c r="E11" i="220"/>
  <c r="T10" i="220"/>
  <c r="Q10" i="220"/>
  <c r="N10" i="220"/>
  <c r="K10" i="220"/>
  <c r="H10" i="220"/>
  <c r="U10" i="220" s="1"/>
  <c r="E10" i="220"/>
  <c r="T9" i="220"/>
  <c r="Q9" i="220"/>
  <c r="N9" i="220"/>
  <c r="K9" i="220"/>
  <c r="U9" i="220" s="1"/>
  <c r="H9" i="220"/>
  <c r="E9" i="220"/>
  <c r="T8" i="220"/>
  <c r="Q8" i="220"/>
  <c r="N8" i="220"/>
  <c r="K8" i="220"/>
  <c r="H8" i="220"/>
  <c r="U8" i="220" s="1"/>
  <c r="E8" i="220"/>
  <c r="T7" i="220"/>
  <c r="Q7" i="220"/>
  <c r="Q14" i="220" s="1"/>
  <c r="N7" i="220"/>
  <c r="K7" i="220"/>
  <c r="K14" i="220" s="1"/>
  <c r="H7" i="220"/>
  <c r="E7" i="220"/>
  <c r="S14" i="219"/>
  <c r="R14" i="219"/>
  <c r="P14" i="219"/>
  <c r="O14" i="219"/>
  <c r="M14" i="219"/>
  <c r="L14" i="219"/>
  <c r="J14" i="219"/>
  <c r="I14" i="219"/>
  <c r="G14" i="219"/>
  <c r="F14" i="219"/>
  <c r="H14" i="219" s="1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U13" i="219" s="1"/>
  <c r="E13" i="219"/>
  <c r="T12" i="219"/>
  <c r="Q12" i="219"/>
  <c r="N12" i="219"/>
  <c r="K12" i="219"/>
  <c r="H12" i="219"/>
  <c r="U12" i="219" s="1"/>
  <c r="E12" i="219"/>
  <c r="T11" i="219"/>
  <c r="Q11" i="219"/>
  <c r="N11" i="219"/>
  <c r="K11" i="219"/>
  <c r="H11" i="219"/>
  <c r="U11" i="219" s="1"/>
  <c r="E11" i="219"/>
  <c r="T10" i="219"/>
  <c r="Q10" i="219"/>
  <c r="N10" i="219"/>
  <c r="K10" i="219"/>
  <c r="H10" i="219"/>
  <c r="U10" i="219" s="1"/>
  <c r="E10" i="219"/>
  <c r="T9" i="219"/>
  <c r="Q9" i="219"/>
  <c r="N9" i="219"/>
  <c r="K9" i="219"/>
  <c r="U9" i="219" s="1"/>
  <c r="H9" i="219"/>
  <c r="E9" i="219"/>
  <c r="T8" i="219"/>
  <c r="Q8" i="219"/>
  <c r="N8" i="219"/>
  <c r="K8" i="219"/>
  <c r="H8" i="219"/>
  <c r="U8" i="219" s="1"/>
  <c r="E8" i="219"/>
  <c r="T7" i="219"/>
  <c r="T14" i="219" s="1"/>
  <c r="Q7" i="219"/>
  <c r="Q14" i="219" s="1"/>
  <c r="N7" i="219"/>
  <c r="N14" i="219" s="1"/>
  <c r="K7" i="219"/>
  <c r="K14" i="219" s="1"/>
  <c r="H7" i="219"/>
  <c r="U7" i="219" s="1"/>
  <c r="E7" i="219"/>
  <c r="E16" i="218"/>
  <c r="S14" i="218"/>
  <c r="R14" i="218"/>
  <c r="P14" i="218"/>
  <c r="O14" i="218"/>
  <c r="M14" i="218"/>
  <c r="L14" i="218"/>
  <c r="J14" i="218"/>
  <c r="I14" i="218"/>
  <c r="G14" i="218"/>
  <c r="F14" i="218"/>
  <c r="H14" i="218" s="1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U13" i="218" s="1"/>
  <c r="E13" i="218"/>
  <c r="T12" i="218"/>
  <c r="Q12" i="218"/>
  <c r="N12" i="218"/>
  <c r="K12" i="218"/>
  <c r="H12" i="218"/>
  <c r="U12" i="218" s="1"/>
  <c r="E12" i="218"/>
  <c r="T11" i="218"/>
  <c r="Q11" i="218"/>
  <c r="N11" i="218"/>
  <c r="K11" i="218"/>
  <c r="H11" i="218"/>
  <c r="U11" i="218" s="1"/>
  <c r="E11" i="218"/>
  <c r="T10" i="218"/>
  <c r="Q10" i="218"/>
  <c r="N10" i="218"/>
  <c r="K10" i="218"/>
  <c r="H10" i="218"/>
  <c r="U10" i="218" s="1"/>
  <c r="E10" i="218"/>
  <c r="T9" i="218"/>
  <c r="Q9" i="218"/>
  <c r="N9" i="218"/>
  <c r="K9" i="218"/>
  <c r="H9" i="218"/>
  <c r="U9" i="218" s="1"/>
  <c r="E9" i="218"/>
  <c r="T8" i="218"/>
  <c r="Q8" i="218"/>
  <c r="N8" i="218"/>
  <c r="K8" i="218"/>
  <c r="U8" i="218" s="1"/>
  <c r="H8" i="218"/>
  <c r="E8" i="218"/>
  <c r="T7" i="218"/>
  <c r="T14" i="218" s="1"/>
  <c r="Q7" i="218"/>
  <c r="Q14" i="218" s="1"/>
  <c r="N7" i="218"/>
  <c r="N14" i="218" s="1"/>
  <c r="K7" i="218"/>
  <c r="K14" i="218" s="1"/>
  <c r="H7" i="218"/>
  <c r="U7" i="218" s="1"/>
  <c r="E7" i="218"/>
  <c r="S14" i="217"/>
  <c r="R14" i="217"/>
  <c r="P14" i="217"/>
  <c r="O14" i="217"/>
  <c r="M14" i="217"/>
  <c r="L14" i="217"/>
  <c r="J14" i="217"/>
  <c r="I14" i="217"/>
  <c r="G14" i="217"/>
  <c r="F14" i="217"/>
  <c r="H14" i="217" s="1"/>
  <c r="F15" i="217" s="1"/>
  <c r="D14" i="217"/>
  <c r="D15" i="217" s="1"/>
  <c r="C14" i="217"/>
  <c r="C15" i="217" s="1"/>
  <c r="E15" i="217" s="1"/>
  <c r="B14" i="217"/>
  <c r="B15" i="217" s="1"/>
  <c r="T13" i="217"/>
  <c r="Q13" i="217"/>
  <c r="N13" i="217"/>
  <c r="K13" i="217"/>
  <c r="H13" i="217"/>
  <c r="U13" i="217" s="1"/>
  <c r="E13" i="217"/>
  <c r="T12" i="217"/>
  <c r="Q12" i="217"/>
  <c r="N12" i="217"/>
  <c r="K12" i="217"/>
  <c r="H12" i="217"/>
  <c r="U12" i="217" s="1"/>
  <c r="E12" i="217"/>
  <c r="T11" i="217"/>
  <c r="Q11" i="217"/>
  <c r="N11" i="217"/>
  <c r="K11" i="217"/>
  <c r="H11" i="217"/>
  <c r="U11" i="217" s="1"/>
  <c r="E11" i="217"/>
  <c r="T10" i="217"/>
  <c r="Q10" i="217"/>
  <c r="N10" i="217"/>
  <c r="K10" i="217"/>
  <c r="H10" i="217"/>
  <c r="U10" i="217" s="1"/>
  <c r="E10" i="217"/>
  <c r="T9" i="217"/>
  <c r="Q9" i="217"/>
  <c r="N9" i="217"/>
  <c r="K9" i="217"/>
  <c r="H9" i="217"/>
  <c r="U9" i="217" s="1"/>
  <c r="E9" i="217"/>
  <c r="T8" i="217"/>
  <c r="Q8" i="217"/>
  <c r="N8" i="217"/>
  <c r="K8" i="217"/>
  <c r="H8" i="217"/>
  <c r="U8" i="217" s="1"/>
  <c r="E8" i="217"/>
  <c r="T7" i="217"/>
  <c r="T14" i="217" s="1"/>
  <c r="Q7" i="217"/>
  <c r="Q14" i="217" s="1"/>
  <c r="N7" i="217"/>
  <c r="N14" i="217" s="1"/>
  <c r="L15" i="217" s="1"/>
  <c r="K7" i="217"/>
  <c r="K14" i="217" s="1"/>
  <c r="H7" i="217"/>
  <c r="U7" i="217" s="1"/>
  <c r="U14" i="217" s="1"/>
  <c r="E7" i="217"/>
  <c r="U14" i="218" l="1"/>
  <c r="L15" i="218"/>
  <c r="E15" i="218"/>
  <c r="F15" i="218"/>
  <c r="U14" i="219"/>
  <c r="L15" i="219"/>
  <c r="E15" i="219"/>
  <c r="F15" i="219"/>
  <c r="E14" i="218"/>
  <c r="E14" i="219"/>
  <c r="N14" i="220"/>
  <c r="L15" i="220" s="1"/>
  <c r="T14" i="220"/>
  <c r="C15" i="220"/>
  <c r="E15" i="220" s="1"/>
  <c r="U14" i="221"/>
  <c r="L15" i="221"/>
  <c r="L15" i="222"/>
  <c r="E15" i="222"/>
  <c r="F15" i="222"/>
  <c r="L15" i="224"/>
  <c r="E15" i="224"/>
  <c r="F15" i="224"/>
  <c r="L15" i="226"/>
  <c r="E15" i="226"/>
  <c r="F15" i="226"/>
  <c r="E14" i="217"/>
  <c r="U7" i="220"/>
  <c r="U14" i="220" s="1"/>
  <c r="F15" i="221"/>
  <c r="F15" i="227"/>
  <c r="E14" i="221"/>
  <c r="E14" i="223"/>
  <c r="E14" i="225"/>
  <c r="E14" i="227"/>
  <c r="U7" i="222"/>
  <c r="U14" i="222" s="1"/>
  <c r="E14" i="222"/>
  <c r="U7" i="224"/>
  <c r="U14" i="224" s="1"/>
  <c r="E14" i="224"/>
  <c r="U7" i="226"/>
  <c r="U14" i="226" s="1"/>
  <c r="E14" i="226"/>
</calcChain>
</file>

<file path=xl/sharedStrings.xml><?xml version="1.0" encoding="utf-8"?>
<sst xmlns="http://schemas.openxmlformats.org/spreadsheetml/2006/main" count="592" uniqueCount="70">
  <si>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</si>
  <si>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</si>
  <si>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</si>
  <si>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</si>
  <si>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</si>
  <si>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</si>
  <si>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</si>
  <si>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</si>
  <si>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</si>
  <si>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</si>
  <si>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計</t>
  </si>
  <si>
    <t>本庁</t>
  </si>
  <si>
    <t>南部</t>
  </si>
  <si>
    <t>日高</t>
  </si>
  <si>
    <t>豊浦</t>
  </si>
  <si>
    <t>西部</t>
  </si>
  <si>
    <t>合計</t>
  </si>
  <si>
    <t>十王</t>
    <rPh sb="0" eb="2">
      <t>ジュウオウ</t>
    </rPh>
    <phoneticPr fontId="2"/>
  </si>
  <si>
    <t>多賀</t>
    <rPh sb="0" eb="2">
      <t>タガ</t>
    </rPh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</si>
  <si>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</si>
  <si>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</si>
  <si>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</si>
  <si>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</si>
  <si>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</si>
  <si>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</si>
  <si>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</si>
  <si>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</si>
  <si>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</si>
  <si>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</si>
  <si>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</si>
  <si>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</si>
  <si>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</si>
  <si>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</si>
  <si>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合計</t>
    <rPh sb="0" eb="2">
      <t>ゴウケイ</t>
    </rPh>
    <phoneticPr fontId="2"/>
  </si>
  <si>
    <t>世帯数</t>
  </si>
  <si>
    <t>常住人口</t>
    <rPh sb="0" eb="2">
      <t>ジョウジュウ</t>
    </rPh>
    <phoneticPr fontId="2"/>
  </si>
  <si>
    <t>総数</t>
  </si>
  <si>
    <t>前月との増減</t>
  </si>
  <si>
    <t>(外国人含む）</t>
  </si>
  <si>
    <t>前月</t>
    <rPh sb="0" eb="2">
      <t>ゼンゲツ</t>
    </rPh>
    <phoneticPr fontId="2"/>
  </si>
  <si>
    <t>日立市の世帯数と常住人口</t>
    <phoneticPr fontId="2"/>
  </si>
  <si>
    <t>月間
増減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</si>
  <si>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</si>
  <si>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(令和5年12月1日現在）</t>
    <rPh sb="1" eb="3">
      <t>レイワ</t>
    </rPh>
    <phoneticPr fontId="2"/>
  </si>
  <si>
    <t>(令和5年11月1日現在）</t>
    <rPh sb="1" eb="3">
      <t>レイワ</t>
    </rPh>
    <phoneticPr fontId="2"/>
  </si>
  <si>
    <t>(令和5年10月1日現在）</t>
    <rPh sb="1" eb="3">
      <t>レイワ</t>
    </rPh>
    <phoneticPr fontId="2"/>
  </si>
  <si>
    <t>(令和5年9月1日現在）</t>
    <rPh sb="1" eb="3">
      <t>レイワ</t>
    </rPh>
    <phoneticPr fontId="2"/>
  </si>
  <si>
    <t>(令和5年8月1日現在）</t>
    <rPh sb="1" eb="3">
      <t>レイワ</t>
    </rPh>
    <phoneticPr fontId="2"/>
  </si>
  <si>
    <t>(令和5年7月1日現在）</t>
    <rPh sb="1" eb="3">
      <t>レイワ</t>
    </rPh>
    <phoneticPr fontId="2"/>
  </si>
  <si>
    <t>(令和5年6月1日現在）</t>
    <rPh sb="1" eb="3">
      <t>レイワ</t>
    </rPh>
    <phoneticPr fontId="2"/>
  </si>
  <si>
    <t>(令和5年5月1日現在）</t>
    <rPh sb="1" eb="3">
      <t>レイワ</t>
    </rPh>
    <phoneticPr fontId="2"/>
  </si>
  <si>
    <t>(令和5年4月1日現在）</t>
    <rPh sb="1" eb="3">
      <t>レイワ</t>
    </rPh>
    <phoneticPr fontId="2"/>
  </si>
  <si>
    <t>(令和5年3月1日現在）</t>
    <rPh sb="1" eb="3">
      <t>レイワ</t>
    </rPh>
    <phoneticPr fontId="2"/>
  </si>
  <si>
    <t>(令和5年2月1日現在）</t>
    <rPh sb="1" eb="3">
      <t>レイワ</t>
    </rPh>
    <phoneticPr fontId="2"/>
  </si>
  <si>
    <r>
      <t>令和５年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3" eb="4">
      <t>ネン</t>
    </rPh>
    <phoneticPr fontId="2"/>
  </si>
  <si>
    <t>令　和　５　年　　　人　口　動　態</t>
    <rPh sb="0" eb="1">
      <t>レイ</t>
    </rPh>
    <rPh sb="2" eb="3">
      <t>ワ</t>
    </rPh>
    <phoneticPr fontId="2"/>
  </si>
  <si>
    <t>(令和6年1月1日現在）</t>
    <rPh sb="1" eb="3">
      <t>レイワ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</si>
  <si>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</si>
  <si>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</si>
  <si>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</si>
  <si>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</si>
  <si>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</si>
  <si>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</si>
  <si>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</si>
  <si>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</si>
  <si>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</si>
  <si>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</si>
  <si>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</si>
  <si>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</si>
  <si>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※　統計表中「月」の項目は、茨城県常住人口推計が毎月末日現在を基準とするため「R5年2月1日～R6年1月1日現在」で集計した数値を各月の異動分として掲載した。</t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1" eb="42">
      <t>ネン</t>
    </rPh>
    <rPh sb="43" eb="44">
      <t>ガツ</t>
    </rPh>
    <rPh sb="45" eb="46">
      <t>ニチ</t>
    </rPh>
    <rPh sb="49" eb="50">
      <t>ネン</t>
    </rPh>
    <rPh sb="51" eb="52">
      <t>ガツ</t>
    </rPh>
    <rPh sb="53" eb="54">
      <t>ニチ</t>
    </rPh>
    <rPh sb="54" eb="56">
      <t>ゲンザイ</t>
    </rPh>
    <rPh sb="58" eb="60">
      <t>シュウケイ</t>
    </rPh>
    <rPh sb="62" eb="64">
      <t>スウチ</t>
    </rPh>
    <rPh sb="65" eb="67">
      <t>カクツキ</t>
    </rPh>
    <rPh sb="68" eb="70">
      <t>イドウ</t>
    </rPh>
    <rPh sb="70" eb="71">
      <t>ブン</t>
    </rPh>
    <rPh sb="74" eb="7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</si>
</sst>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&quot;#,##0"/>
    <numFmt numFmtId="178" formatCode="0;&quot;△ &quot;0"/>
    <numFmt numFmtId="179" formatCode="\(#,##0\);\(&quot;△ &quot;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4" fillId="0" borderId="1" xfId="2" applyFont="1" applyBorder="1">
      <alignment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vertical="center"/>
    </xf>
    <xf numFmtId="176" fontId="6" fillId="0" borderId="0" xfId="4" applyNumberFormat="1" applyFont="1" applyAlignment="1">
      <alignment vertical="center"/>
    </xf>
    <xf numFmtId="176" fontId="3" fillId="0" borderId="0" xfId="4" applyNumberFormat="1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7" fontId="8" fillId="0" borderId="19" xfId="3" applyNumberFormat="1" applyFont="1" applyBorder="1">
      <alignment vertical="center"/>
    </xf>
    <xf numFmtId="177" fontId="8" fillId="0" borderId="1" xfId="3" applyNumberFormat="1" applyFont="1" applyBorder="1">
      <alignment vertical="center"/>
    </xf>
    <xf numFmtId="177" fontId="8" fillId="0" borderId="24" xfId="3" applyNumberFormat="1" applyFont="1" applyBorder="1">
      <alignment vertical="center"/>
    </xf>
    <xf numFmtId="177" fontId="8" fillId="0" borderId="14" xfId="3" applyNumberFormat="1" applyFont="1" applyBorder="1">
      <alignment vertical="center"/>
    </xf>
    <xf numFmtId="177" fontId="8" fillId="0" borderId="15" xfId="3" applyNumberFormat="1" applyFont="1" applyBorder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6" fontId="11" fillId="0" borderId="2" xfId="1" applyNumberFormat="1" applyFont="1" applyBorder="1" applyAlignment="1">
      <alignment horizontal="center" vertical="center"/>
    </xf>
    <xf numFmtId="177" fontId="8" fillId="0" borderId="26" xfId="3" applyNumberFormat="1" applyFont="1" applyBorder="1">
      <alignment vertical="center"/>
    </xf>
    <xf numFmtId="177" fontId="8" fillId="0" borderId="27" xfId="3" applyNumberFormat="1" applyFont="1" applyBorder="1">
      <alignment vertical="center"/>
    </xf>
    <xf numFmtId="177" fontId="8" fillId="0" borderId="28" xfId="3" applyNumberFormat="1" applyFont="1" applyBorder="1">
      <alignment vertical="center"/>
    </xf>
    <xf numFmtId="177" fontId="8" fillId="0" borderId="2" xfId="1" applyNumberFormat="1" applyFont="1" applyFill="1" applyBorder="1" applyAlignment="1">
      <alignment vertical="center"/>
    </xf>
    <xf numFmtId="177" fontId="8" fillId="0" borderId="20" xfId="1" applyNumberFormat="1" applyFont="1" applyFill="1" applyBorder="1" applyAlignment="1">
      <alignment vertical="center"/>
    </xf>
    <xf numFmtId="176" fontId="11" fillId="2" borderId="10" xfId="1" applyNumberFormat="1" applyFont="1" applyFill="1" applyBorder="1" applyAlignment="1">
      <alignment horizontal="center" vertical="center"/>
    </xf>
    <xf numFmtId="177" fontId="8" fillId="2" borderId="29" xfId="3" applyNumberFormat="1" applyFont="1" applyFill="1" applyBorder="1">
      <alignment vertical="center"/>
    </xf>
    <xf numFmtId="177" fontId="8" fillId="2" borderId="30" xfId="3" applyNumberFormat="1" applyFont="1" applyFill="1" applyBorder="1">
      <alignment vertical="center"/>
    </xf>
    <xf numFmtId="177" fontId="8" fillId="2" borderId="31" xfId="3" applyNumberFormat="1" applyFont="1" applyFill="1" applyBorder="1">
      <alignment vertical="center"/>
    </xf>
    <xf numFmtId="177" fontId="8" fillId="2" borderId="32" xfId="3" applyNumberFormat="1" applyFont="1" applyFill="1" applyBorder="1">
      <alignment vertical="center"/>
    </xf>
    <xf numFmtId="177" fontId="8" fillId="2" borderId="5" xfId="3" applyNumberFormat="1" applyFont="1" applyFill="1" applyBorder="1">
      <alignment vertical="center"/>
    </xf>
    <xf numFmtId="177" fontId="8" fillId="2" borderId="10" xfId="3" applyNumberFormat="1" applyFont="1" applyFill="1" applyBorder="1">
      <alignment vertical="center"/>
    </xf>
    <xf numFmtId="177" fontId="8" fillId="2" borderId="33" xfId="1" applyNumberFormat="1" applyFont="1" applyFill="1" applyBorder="1" applyAlignment="1">
      <alignment vertical="center"/>
    </xf>
    <xf numFmtId="177" fontId="8" fillId="2" borderId="30" xfId="1" applyNumberFormat="1" applyFont="1" applyFill="1" applyBorder="1" applyAlignment="1">
      <alignment vertical="center"/>
    </xf>
    <xf numFmtId="177" fontId="8" fillId="2" borderId="31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8" fontId="4" fillId="0" borderId="1" xfId="2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8" fontId="4" fillId="0" borderId="2" xfId="2" applyNumberFormat="1" applyFont="1" applyBorder="1">
      <alignment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34" xfId="1" applyNumberFormat="1" applyFont="1" applyFill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5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9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1" fillId="0" borderId="1" xfId="1" applyNumberFormat="1" applyBorder="1" applyAlignment="1">
      <alignment vertical="center"/>
    </xf>
    <xf numFmtId="176" fontId="1" fillId="0" borderId="1" xfId="1" applyNumberForma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21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22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35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36" xfId="1" applyNumberFormat="1" applyFont="1" applyBorder="1" applyAlignment="1">
      <alignment horizontal="center" vertical="center"/>
    </xf>
    <xf numFmtId="176" fontId="4" fillId="0" borderId="38" xfId="1" applyNumberFormat="1" applyFont="1" applyBorder="1" applyAlignment="1">
      <alignment vertical="top" wrapText="1"/>
    </xf>
    <xf numFmtId="176" fontId="4" fillId="0" borderId="0" xfId="1" applyNumberFormat="1" applyFont="1" applyAlignment="1">
      <alignment vertical="top" wrapText="1"/>
    </xf>
    <xf numFmtId="176" fontId="12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/>
    </xf>
    <xf numFmtId="176" fontId="7" fillId="0" borderId="2" xfId="4" applyNumberFormat="1" applyFont="1" applyBorder="1" applyAlignment="1">
      <alignment horizontal="center" vertical="center" shrinkToFit="1"/>
    </xf>
    <xf numFmtId="176" fontId="8" fillId="0" borderId="9" xfId="4" applyNumberFormat="1" applyFont="1" applyBorder="1" applyAlignment="1">
      <alignment horizontal="center" vertical="center" shrinkToFit="1"/>
    </xf>
    <xf numFmtId="176" fontId="8" fillId="0" borderId="3" xfId="4" applyNumberFormat="1" applyFont="1" applyBorder="1" applyAlignment="1">
      <alignment horizontal="center" vertical="center" shrinkToFit="1"/>
    </xf>
    <xf numFmtId="176" fontId="8" fillId="0" borderId="1" xfId="3" applyNumberFormat="1" applyFont="1" applyFill="1" applyBorder="1" applyAlignment="1">
      <alignment vertical="center"/>
    </xf>
    <xf numFmtId="176" fontId="8" fillId="2" borderId="10" xfId="4" applyNumberFormat="1" applyFont="1" applyFill="1" applyBorder="1" applyAlignment="1">
      <alignment vertical="center"/>
    </xf>
    <xf numFmtId="176" fontId="11" fillId="0" borderId="1" xfId="4" applyNumberFormat="1" applyFont="1" applyFill="1" applyBorder="1" applyAlignment="1">
      <alignment horizontal="center" vertical="center"/>
    </xf>
    <xf numFmtId="176" fontId="11" fillId="0" borderId="2" xfId="4" applyNumberFormat="1" applyFont="1" applyFill="1" applyBorder="1" applyAlignment="1">
      <alignment horizontal="center" vertical="center"/>
    </xf>
    <xf numFmtId="176" fontId="11" fillId="2" borderId="4" xfId="4" applyNumberFormat="1" applyFont="1" applyFill="1" applyBorder="1" applyAlignment="1">
      <alignment horizontal="center" vertical="center"/>
    </xf>
    <xf numFmtId="176" fontId="11" fillId="0" borderId="1" xfId="4" applyNumberFormat="1" applyFont="1" applyBorder="1" applyAlignment="1">
      <alignment horizontal="center" vertical="center"/>
    </xf>
    <xf numFmtId="176" fontId="11" fillId="0" borderId="1" xfId="4" applyNumberFormat="1" applyFont="1" applyBorder="1" applyAlignment="1">
      <alignment vertical="center"/>
    </xf>
    <xf numFmtId="176" fontId="11" fillId="0" borderId="2" xfId="4" applyNumberFormat="1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176" fontId="11" fillId="0" borderId="9" xfId="4" applyNumberFormat="1" applyFont="1" applyBorder="1" applyAlignment="1">
      <alignment horizontal="center" vertical="center" wrapText="1"/>
    </xf>
    <xf numFmtId="176" fontId="11" fillId="0" borderId="2" xfId="4" applyNumberFormat="1" applyFont="1" applyBorder="1" applyAlignment="1">
      <alignment horizontal="center" vertical="center"/>
    </xf>
    <xf numFmtId="176" fontId="11" fillId="0" borderId="3" xfId="4" applyNumberFormat="1" applyFont="1" applyBorder="1" applyAlignment="1">
      <alignment horizontal="center" vertical="center" wrapText="1"/>
    </xf>
    <xf numFmtId="176" fontId="14" fillId="0" borderId="0" xfId="4" applyNumberFormat="1" applyFont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11" fillId="0" borderId="0" xfId="4" applyNumberFormat="1" applyFont="1" applyAlignment="1">
      <alignment vertical="center" wrapText="1"/>
    </xf>
  </cellXfs>
  <cellStyles count="6">
    <cellStyle name="桁区切り" xfId="3" builtinId="6"/>
    <cellStyle name="標準" xfId="0" builtinId="0"/>
    <cellStyle name="標準_1612jyojyu_1704jyojyu_1710jyojyu" xfId="5" xr:uid="{00000000-0005-0000-0000-000002000000}"/>
    <cellStyle name="標準_1612jyojyu_1801jyojyu_1803jyojyu" xfId="1" xr:uid="{00000000-0005-0000-0000-000003000000}"/>
    <cellStyle name="標準_ｈ16.12_1801jyojyu_1803jyojyu" xfId="2" xr:uid="{00000000-0005-0000-0000-000004000000}"/>
    <cellStyle name="標準_jyojyu15ave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512-85FB-446A-96B1-C8EC1E32B58C}">
  <dimension ref="A1:P21"/>
  <sheetViews>
    <sheetView showGridLines="0" tabSelected="1" topLeftCell="A4" zoomScale="145" zoomScaleNormal="145" workbookViewId="0">
      <selection activeCell="E7" sqref="E7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4" x14ac:dyDescent="0.15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6.5" x14ac:dyDescent="0.15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5" t="s">
        <v>19</v>
      </c>
    </row>
    <row r="3" spans="1:16" ht="24.75" customHeight="1" x14ac:dyDescent="0.15">
      <c r="A3" s="90"/>
      <c r="B3" s="98" t="s">
        <v>20</v>
      </c>
      <c r="C3" s="98"/>
      <c r="D3" s="98"/>
      <c r="E3" s="99"/>
      <c r="F3" s="99"/>
      <c r="G3" s="99"/>
      <c r="H3" s="100" t="s">
        <v>21</v>
      </c>
      <c r="I3" s="98" t="s">
        <v>22</v>
      </c>
      <c r="J3" s="98"/>
      <c r="K3" s="98"/>
      <c r="L3" s="99"/>
      <c r="M3" s="99"/>
      <c r="N3" s="99"/>
      <c r="O3" s="100" t="s">
        <v>23</v>
      </c>
      <c r="P3" s="101" t="s">
        <v>24</v>
      </c>
    </row>
    <row r="4" spans="1:16" ht="24.75" customHeight="1" x14ac:dyDescent="0.15">
      <c r="A4" s="91"/>
      <c r="B4" s="98" t="s">
        <v>25</v>
      </c>
      <c r="C4" s="98"/>
      <c r="D4" s="98"/>
      <c r="E4" s="98" t="s">
        <v>26</v>
      </c>
      <c r="F4" s="98"/>
      <c r="G4" s="98"/>
      <c r="H4" s="102"/>
      <c r="I4" s="98" t="s">
        <v>27</v>
      </c>
      <c r="J4" s="98"/>
      <c r="K4" s="98"/>
      <c r="L4" s="98" t="s">
        <v>28</v>
      </c>
      <c r="M4" s="98"/>
      <c r="N4" s="98"/>
      <c r="O4" s="102"/>
      <c r="P4" s="101"/>
    </row>
    <row r="5" spans="1:16" ht="24.75" customHeight="1" x14ac:dyDescent="0.15">
      <c r="A5" s="92"/>
      <c r="B5" s="103" t="s">
        <v>29</v>
      </c>
      <c r="C5" s="103" t="s">
        <v>30</v>
      </c>
      <c r="D5" s="103" t="s">
        <v>31</v>
      </c>
      <c r="E5" s="103" t="s">
        <v>29</v>
      </c>
      <c r="F5" s="103" t="s">
        <v>30</v>
      </c>
      <c r="G5" s="103" t="s">
        <v>31</v>
      </c>
      <c r="H5" s="104"/>
      <c r="I5" s="103" t="s">
        <v>29</v>
      </c>
      <c r="J5" s="103" t="s">
        <v>30</v>
      </c>
      <c r="K5" s="103" t="s">
        <v>31</v>
      </c>
      <c r="L5" s="103" t="s">
        <v>29</v>
      </c>
      <c r="M5" s="103" t="s">
        <v>30</v>
      </c>
      <c r="N5" s="103" t="s">
        <v>31</v>
      </c>
      <c r="O5" s="104"/>
      <c r="P5" s="101"/>
    </row>
    <row r="6" spans="1:16" s="10" customFormat="1" ht="24.75" customHeight="1" x14ac:dyDescent="0.15">
      <c r="A6" s="95" t="s">
        <v>57</v>
      </c>
      <c r="B6" s="106">
        <v>38</v>
      </c>
      <c r="C6" s="106">
        <v>26</v>
      </c>
      <c r="D6" s="106">
        <v>64</v>
      </c>
      <c r="E6" s="106">
        <v>146</v>
      </c>
      <c r="F6" s="106">
        <v>135</v>
      </c>
      <c r="G6" s="106">
        <v>281</v>
      </c>
      <c r="H6" s="93">
        <v>-217</v>
      </c>
      <c r="I6" s="106">
        <v>160</v>
      </c>
      <c r="J6" s="106">
        <v>92</v>
      </c>
      <c r="K6" s="106">
        <v>252</v>
      </c>
      <c r="L6" s="106">
        <v>185</v>
      </c>
      <c r="M6" s="106">
        <v>121</v>
      </c>
      <c r="N6" s="106">
        <v>306</v>
      </c>
      <c r="O6" s="93">
        <v>-54</v>
      </c>
      <c r="P6" s="93">
        <v>-271</v>
      </c>
    </row>
    <row r="7" spans="1:16" s="10" customFormat="1" ht="24.75" customHeight="1" x14ac:dyDescent="0.15">
      <c r="A7" s="95" t="s">
        <v>58</v>
      </c>
      <c r="B7" s="106">
        <v>28</v>
      </c>
      <c r="C7" s="106">
        <v>28</v>
      </c>
      <c r="D7" s="106">
        <v>56</v>
      </c>
      <c r="E7" s="106">
        <v>100</v>
      </c>
      <c r="F7" s="106">
        <v>123</v>
      </c>
      <c r="G7" s="106">
        <v>223</v>
      </c>
      <c r="H7" s="93">
        <v>-167</v>
      </c>
      <c r="I7" s="106">
        <v>179</v>
      </c>
      <c r="J7" s="106">
        <v>126</v>
      </c>
      <c r="K7" s="106">
        <v>305</v>
      </c>
      <c r="L7" s="106">
        <v>215</v>
      </c>
      <c r="M7" s="106">
        <v>130</v>
      </c>
      <c r="N7" s="106">
        <v>345</v>
      </c>
      <c r="O7" s="93">
        <v>-40</v>
      </c>
      <c r="P7" s="93">
        <v>-207</v>
      </c>
    </row>
    <row r="8" spans="1:16" s="10" customFormat="1" ht="24.75" customHeight="1" x14ac:dyDescent="0.15">
      <c r="A8" s="95" t="s">
        <v>59</v>
      </c>
      <c r="B8" s="106">
        <v>35</v>
      </c>
      <c r="C8" s="106">
        <v>29</v>
      </c>
      <c r="D8" s="106">
        <v>64</v>
      </c>
      <c r="E8" s="106">
        <v>135</v>
      </c>
      <c r="F8" s="106">
        <v>90</v>
      </c>
      <c r="G8" s="106">
        <v>225</v>
      </c>
      <c r="H8" s="93">
        <v>-161</v>
      </c>
      <c r="I8" s="106">
        <v>599</v>
      </c>
      <c r="J8" s="106">
        <v>298</v>
      </c>
      <c r="K8" s="106">
        <v>897</v>
      </c>
      <c r="L8" s="106">
        <v>657</v>
      </c>
      <c r="M8" s="106">
        <v>509</v>
      </c>
      <c r="N8" s="106">
        <v>1166</v>
      </c>
      <c r="O8" s="93">
        <v>-269</v>
      </c>
      <c r="P8" s="93">
        <v>-430</v>
      </c>
    </row>
    <row r="9" spans="1:16" s="10" customFormat="1" ht="24.75" customHeight="1" x14ac:dyDescent="0.15">
      <c r="A9" s="95" t="s">
        <v>60</v>
      </c>
      <c r="B9" s="106">
        <v>31</v>
      </c>
      <c r="C9" s="106">
        <v>29</v>
      </c>
      <c r="D9" s="106">
        <v>60</v>
      </c>
      <c r="E9" s="106">
        <v>98</v>
      </c>
      <c r="F9" s="106">
        <v>106</v>
      </c>
      <c r="G9" s="106">
        <v>204</v>
      </c>
      <c r="H9" s="93">
        <v>-144</v>
      </c>
      <c r="I9" s="106">
        <v>413</v>
      </c>
      <c r="J9" s="106">
        <v>226</v>
      </c>
      <c r="K9" s="106">
        <v>639</v>
      </c>
      <c r="L9" s="106">
        <v>374</v>
      </c>
      <c r="M9" s="106">
        <v>259</v>
      </c>
      <c r="N9" s="106">
        <v>633</v>
      </c>
      <c r="O9" s="93">
        <v>6</v>
      </c>
      <c r="P9" s="93">
        <v>-138</v>
      </c>
    </row>
    <row r="10" spans="1:16" s="10" customFormat="1" ht="24.75" customHeight="1" x14ac:dyDescent="0.15">
      <c r="A10" s="95" t="s">
        <v>61</v>
      </c>
      <c r="B10" s="106">
        <v>31</v>
      </c>
      <c r="C10" s="106">
        <v>37</v>
      </c>
      <c r="D10" s="106">
        <v>68</v>
      </c>
      <c r="E10" s="106">
        <v>112</v>
      </c>
      <c r="F10" s="106">
        <v>89</v>
      </c>
      <c r="G10" s="106">
        <v>201</v>
      </c>
      <c r="H10" s="93">
        <v>-133</v>
      </c>
      <c r="I10" s="106">
        <v>187</v>
      </c>
      <c r="J10" s="106">
        <v>113</v>
      </c>
      <c r="K10" s="106">
        <v>300</v>
      </c>
      <c r="L10" s="106">
        <v>203</v>
      </c>
      <c r="M10" s="106">
        <v>178</v>
      </c>
      <c r="N10" s="106">
        <v>381</v>
      </c>
      <c r="O10" s="93">
        <v>-81</v>
      </c>
      <c r="P10" s="93">
        <v>-214</v>
      </c>
    </row>
    <row r="11" spans="1:16" s="10" customFormat="1" ht="24.75" customHeight="1" x14ac:dyDescent="0.15">
      <c r="A11" s="95" t="s">
        <v>62</v>
      </c>
      <c r="B11" s="106">
        <v>35</v>
      </c>
      <c r="C11" s="106">
        <v>26</v>
      </c>
      <c r="D11" s="106">
        <v>61</v>
      </c>
      <c r="E11" s="106">
        <v>79</v>
      </c>
      <c r="F11" s="106">
        <v>94</v>
      </c>
      <c r="G11" s="106">
        <v>173</v>
      </c>
      <c r="H11" s="93">
        <v>-112</v>
      </c>
      <c r="I11" s="106">
        <v>151</v>
      </c>
      <c r="J11" s="106">
        <v>112</v>
      </c>
      <c r="K11" s="106">
        <v>263</v>
      </c>
      <c r="L11" s="106">
        <v>218</v>
      </c>
      <c r="M11" s="106">
        <v>146</v>
      </c>
      <c r="N11" s="106">
        <v>364</v>
      </c>
      <c r="O11" s="93">
        <v>-101</v>
      </c>
      <c r="P11" s="93">
        <v>-213</v>
      </c>
    </row>
    <row r="12" spans="1:16" s="10" customFormat="1" ht="24.75" customHeight="1" x14ac:dyDescent="0.15">
      <c r="A12" s="95" t="s">
        <v>63</v>
      </c>
      <c r="B12" s="106">
        <v>25</v>
      </c>
      <c r="C12" s="106">
        <v>32</v>
      </c>
      <c r="D12" s="106">
        <v>57</v>
      </c>
      <c r="E12" s="106">
        <v>107</v>
      </c>
      <c r="F12" s="106">
        <v>100</v>
      </c>
      <c r="G12" s="106">
        <v>207</v>
      </c>
      <c r="H12" s="93">
        <v>-150</v>
      </c>
      <c r="I12" s="106">
        <v>174</v>
      </c>
      <c r="J12" s="106">
        <v>112</v>
      </c>
      <c r="K12" s="106">
        <v>286</v>
      </c>
      <c r="L12" s="106">
        <v>238</v>
      </c>
      <c r="M12" s="106">
        <v>145</v>
      </c>
      <c r="N12" s="106">
        <v>383</v>
      </c>
      <c r="O12" s="93">
        <v>-97</v>
      </c>
      <c r="P12" s="93">
        <v>-247</v>
      </c>
    </row>
    <row r="13" spans="1:16" s="10" customFormat="1" ht="24.75" customHeight="1" x14ac:dyDescent="0.15">
      <c r="A13" s="95" t="s">
        <v>64</v>
      </c>
      <c r="B13" s="106">
        <v>22</v>
      </c>
      <c r="C13" s="106">
        <v>28</v>
      </c>
      <c r="D13" s="106">
        <v>50</v>
      </c>
      <c r="E13" s="106">
        <v>102</v>
      </c>
      <c r="F13" s="106">
        <v>102</v>
      </c>
      <c r="G13" s="106">
        <v>204</v>
      </c>
      <c r="H13" s="93">
        <v>-154</v>
      </c>
      <c r="I13" s="106">
        <v>151</v>
      </c>
      <c r="J13" s="106">
        <v>125</v>
      </c>
      <c r="K13" s="106">
        <v>276</v>
      </c>
      <c r="L13" s="106">
        <v>156</v>
      </c>
      <c r="M13" s="106">
        <v>141</v>
      </c>
      <c r="N13" s="106">
        <v>297</v>
      </c>
      <c r="O13" s="93">
        <v>-21</v>
      </c>
      <c r="P13" s="93">
        <v>-175</v>
      </c>
    </row>
    <row r="14" spans="1:16" s="10" customFormat="1" ht="24.75" customHeight="1" x14ac:dyDescent="0.15">
      <c r="A14" s="95" t="s">
        <v>65</v>
      </c>
      <c r="B14" s="106">
        <v>30</v>
      </c>
      <c r="C14" s="106">
        <v>34</v>
      </c>
      <c r="D14" s="106">
        <v>64</v>
      </c>
      <c r="E14" s="106">
        <v>97</v>
      </c>
      <c r="F14" s="106">
        <v>110</v>
      </c>
      <c r="G14" s="106">
        <v>207</v>
      </c>
      <c r="H14" s="93">
        <v>-143</v>
      </c>
      <c r="I14" s="106">
        <v>151</v>
      </c>
      <c r="J14" s="106">
        <v>109</v>
      </c>
      <c r="K14" s="106">
        <v>260</v>
      </c>
      <c r="L14" s="106">
        <v>184</v>
      </c>
      <c r="M14" s="106">
        <v>145</v>
      </c>
      <c r="N14" s="106">
        <v>329</v>
      </c>
      <c r="O14" s="93">
        <v>-69</v>
      </c>
      <c r="P14" s="93">
        <v>-212</v>
      </c>
    </row>
    <row r="15" spans="1:16" s="10" customFormat="1" ht="24.75" customHeight="1" x14ac:dyDescent="0.15">
      <c r="A15" s="95" t="s">
        <v>66</v>
      </c>
      <c r="B15" s="106">
        <v>31</v>
      </c>
      <c r="C15" s="106">
        <v>30</v>
      </c>
      <c r="D15" s="106">
        <v>61</v>
      </c>
      <c r="E15" s="106">
        <v>104</v>
      </c>
      <c r="F15" s="106">
        <v>87</v>
      </c>
      <c r="G15" s="106">
        <v>191</v>
      </c>
      <c r="H15" s="93">
        <v>-130</v>
      </c>
      <c r="I15" s="106">
        <v>201</v>
      </c>
      <c r="J15" s="106">
        <v>148</v>
      </c>
      <c r="K15" s="106">
        <v>349</v>
      </c>
      <c r="L15" s="106">
        <v>189</v>
      </c>
      <c r="M15" s="106">
        <v>128</v>
      </c>
      <c r="N15" s="106">
        <v>317</v>
      </c>
      <c r="O15" s="93">
        <v>32</v>
      </c>
      <c r="P15" s="93">
        <v>-98</v>
      </c>
    </row>
    <row r="16" spans="1:16" s="10" customFormat="1" ht="24.75" customHeight="1" x14ac:dyDescent="0.15">
      <c r="A16" s="95" t="s">
        <v>67</v>
      </c>
      <c r="B16" s="106">
        <v>26</v>
      </c>
      <c r="C16" s="106">
        <v>37</v>
      </c>
      <c r="D16" s="106">
        <v>63</v>
      </c>
      <c r="E16" s="106">
        <v>117</v>
      </c>
      <c r="F16" s="106">
        <v>90</v>
      </c>
      <c r="G16" s="106">
        <v>207</v>
      </c>
      <c r="H16" s="93">
        <v>-144</v>
      </c>
      <c r="I16" s="106">
        <v>129</v>
      </c>
      <c r="J16" s="106">
        <v>98</v>
      </c>
      <c r="K16" s="106">
        <v>227</v>
      </c>
      <c r="L16" s="106">
        <v>150</v>
      </c>
      <c r="M16" s="106">
        <v>109</v>
      </c>
      <c r="N16" s="106">
        <v>259</v>
      </c>
      <c r="O16" s="93">
        <v>-32</v>
      </c>
      <c r="P16" s="93">
        <v>-176</v>
      </c>
    </row>
    <row r="17" spans="1:16" s="10" customFormat="1" ht="24.75" customHeight="1" thickBot="1" x14ac:dyDescent="0.2">
      <c r="A17" s="96" t="s">
        <v>68</v>
      </c>
      <c r="B17" s="106">
        <v>22</v>
      </c>
      <c r="C17" s="106">
        <v>38</v>
      </c>
      <c r="D17" s="106">
        <v>60</v>
      </c>
      <c r="E17" s="106">
        <v>101</v>
      </c>
      <c r="F17" s="106">
        <v>105</v>
      </c>
      <c r="G17" s="106">
        <v>206</v>
      </c>
      <c r="H17" s="93">
        <v>-146</v>
      </c>
      <c r="I17" s="106">
        <v>122</v>
      </c>
      <c r="J17" s="106">
        <v>111</v>
      </c>
      <c r="K17" s="106">
        <v>233</v>
      </c>
      <c r="L17" s="106">
        <v>175</v>
      </c>
      <c r="M17" s="106">
        <v>118</v>
      </c>
      <c r="N17" s="106">
        <v>293</v>
      </c>
      <c r="O17" s="93">
        <v>-60</v>
      </c>
      <c r="P17" s="93">
        <v>-206</v>
      </c>
    </row>
    <row r="18" spans="1:16" ht="24.75" customHeight="1" thickTop="1" x14ac:dyDescent="0.15">
      <c r="A18" s="97" t="s">
        <v>32</v>
      </c>
      <c r="B18" s="94">
        <v>354</v>
      </c>
      <c r="C18" s="94">
        <v>374</v>
      </c>
      <c r="D18" s="94">
        <v>728</v>
      </c>
      <c r="E18" s="94">
        <v>1298</v>
      </c>
      <c r="F18" s="94">
        <v>1231</v>
      </c>
      <c r="G18" s="94">
        <v>2529</v>
      </c>
      <c r="H18" s="94">
        <v>-1801</v>
      </c>
      <c r="I18" s="94">
        <v>2617</v>
      </c>
      <c r="J18" s="94">
        <v>1670</v>
      </c>
      <c r="K18" s="94">
        <v>4287</v>
      </c>
      <c r="L18" s="94">
        <v>2944</v>
      </c>
      <c r="M18" s="94">
        <v>2129</v>
      </c>
      <c r="N18" s="94">
        <v>5073</v>
      </c>
      <c r="O18" s="94">
        <v>-786</v>
      </c>
      <c r="P18" s="94">
        <v>-2587</v>
      </c>
    </row>
    <row r="19" spans="1:16" ht="16.5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15">
      <c r="A20" s="107" t="s">
        <v>69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spans="1:16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273D-F7BD-415B-9C8D-89FC916D0EE3}">
  <dimension ref="A1:U14"/>
  <sheetViews>
    <sheetView showGridLines="0" zoomScale="115" zoomScaleNormal="115" workbookViewId="0">
      <selection activeCell="F7" sqref="F7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69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4.25" thickBo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2"/>
      <c r="T2" s="12"/>
      <c r="U2" s="14" t="s">
        <v>19</v>
      </c>
    </row>
    <row r="3" spans="1:21" ht="24.75" customHeight="1" x14ac:dyDescent="0.15">
      <c r="A3" s="64"/>
      <c r="B3" s="70" t="s">
        <v>0</v>
      </c>
      <c r="C3" s="71"/>
      <c r="D3" s="71"/>
      <c r="E3" s="71"/>
      <c r="F3" s="71"/>
      <c r="G3" s="71"/>
      <c r="H3" s="72"/>
      <c r="I3" s="70" t="s">
        <v>1</v>
      </c>
      <c r="J3" s="71"/>
      <c r="K3" s="71"/>
      <c r="L3" s="71"/>
      <c r="M3" s="71"/>
      <c r="N3" s="71"/>
      <c r="O3" s="72"/>
      <c r="P3" s="67" t="s">
        <v>2</v>
      </c>
      <c r="Q3" s="64"/>
      <c r="R3" s="68"/>
      <c r="S3" s="73" t="s">
        <v>33</v>
      </c>
      <c r="T3" s="74"/>
      <c r="U3" s="75"/>
    </row>
    <row r="4" spans="1:21" ht="24.75" customHeight="1" x14ac:dyDescent="0.15">
      <c r="A4" s="64"/>
      <c r="B4" s="79" t="s">
        <v>3</v>
      </c>
      <c r="C4" s="64"/>
      <c r="D4" s="64"/>
      <c r="E4" s="63" t="s">
        <v>4</v>
      </c>
      <c r="F4" s="64"/>
      <c r="G4" s="64"/>
      <c r="H4" s="65" t="s">
        <v>31</v>
      </c>
      <c r="I4" s="79" t="s">
        <v>5</v>
      </c>
      <c r="J4" s="64"/>
      <c r="K4" s="64"/>
      <c r="L4" s="63" t="s">
        <v>6</v>
      </c>
      <c r="M4" s="64"/>
      <c r="N4" s="64"/>
      <c r="O4" s="65" t="s">
        <v>31</v>
      </c>
      <c r="P4" s="67" t="s">
        <v>7</v>
      </c>
      <c r="Q4" s="64"/>
      <c r="R4" s="68"/>
      <c r="S4" s="76"/>
      <c r="T4" s="77"/>
      <c r="U4" s="78"/>
    </row>
    <row r="5" spans="1:21" ht="24.75" customHeight="1" x14ac:dyDescent="0.15">
      <c r="A5" s="64"/>
      <c r="B5" s="62" t="s">
        <v>8</v>
      </c>
      <c r="C5" s="60" t="s">
        <v>9</v>
      </c>
      <c r="D5" s="60" t="s">
        <v>10</v>
      </c>
      <c r="E5" s="60" t="s">
        <v>8</v>
      </c>
      <c r="F5" s="60" t="s">
        <v>9</v>
      </c>
      <c r="G5" s="60" t="s">
        <v>10</v>
      </c>
      <c r="H5" s="66"/>
      <c r="I5" s="62" t="s">
        <v>8</v>
      </c>
      <c r="J5" s="60" t="s">
        <v>9</v>
      </c>
      <c r="K5" s="60" t="s">
        <v>31</v>
      </c>
      <c r="L5" s="60" t="s">
        <v>8</v>
      </c>
      <c r="M5" s="60" t="s">
        <v>9</v>
      </c>
      <c r="N5" s="60" t="s">
        <v>10</v>
      </c>
      <c r="O5" s="66"/>
      <c r="P5" s="61" t="s">
        <v>8</v>
      </c>
      <c r="Q5" s="60" t="s">
        <v>9</v>
      </c>
      <c r="R5" s="15" t="s">
        <v>10</v>
      </c>
      <c r="S5" s="62" t="s">
        <v>8</v>
      </c>
      <c r="T5" s="60" t="s">
        <v>9</v>
      </c>
      <c r="U5" s="16" t="s">
        <v>31</v>
      </c>
    </row>
    <row r="6" spans="1:21" ht="30.75" customHeight="1" x14ac:dyDescent="0.15">
      <c r="A6" s="60" t="s">
        <v>11</v>
      </c>
      <c r="B6" s="17">
        <v>66</v>
      </c>
      <c r="C6" s="18">
        <v>85</v>
      </c>
      <c r="D6" s="18">
        <v>151</v>
      </c>
      <c r="E6" s="18">
        <v>355</v>
      </c>
      <c r="F6" s="18">
        <v>330</v>
      </c>
      <c r="G6" s="18">
        <v>685</v>
      </c>
      <c r="H6" s="19">
        <v>-534</v>
      </c>
      <c r="I6" s="17">
        <v>811</v>
      </c>
      <c r="J6" s="18">
        <v>440</v>
      </c>
      <c r="K6" s="18">
        <v>1251</v>
      </c>
      <c r="L6" s="18">
        <v>857</v>
      </c>
      <c r="M6" s="18">
        <v>556</v>
      </c>
      <c r="N6" s="18">
        <v>1413</v>
      </c>
      <c r="O6" s="19">
        <v>-162</v>
      </c>
      <c r="P6" s="20">
        <v>-99</v>
      </c>
      <c r="Q6" s="20">
        <v>-66</v>
      </c>
      <c r="R6" s="21">
        <v>-165</v>
      </c>
      <c r="S6" s="22">
        <v>-434</v>
      </c>
      <c r="T6" s="23">
        <v>-427</v>
      </c>
      <c r="U6" s="24">
        <v>-861</v>
      </c>
    </row>
    <row r="7" spans="1:21" ht="30.75" customHeight="1" x14ac:dyDescent="0.15">
      <c r="A7" s="60" t="s">
        <v>18</v>
      </c>
      <c r="B7" s="17">
        <v>146</v>
      </c>
      <c r="C7" s="18">
        <v>137</v>
      </c>
      <c r="D7" s="18">
        <v>283</v>
      </c>
      <c r="E7" s="18">
        <v>443</v>
      </c>
      <c r="F7" s="18">
        <v>431</v>
      </c>
      <c r="G7" s="18">
        <v>874</v>
      </c>
      <c r="H7" s="19">
        <v>-591</v>
      </c>
      <c r="I7" s="17">
        <v>861</v>
      </c>
      <c r="J7" s="18">
        <v>590</v>
      </c>
      <c r="K7" s="18">
        <v>1451</v>
      </c>
      <c r="L7" s="18">
        <v>1014</v>
      </c>
      <c r="M7" s="18">
        <v>700</v>
      </c>
      <c r="N7" s="18">
        <v>1714</v>
      </c>
      <c r="O7" s="19">
        <v>-263</v>
      </c>
      <c r="P7" s="20">
        <v>75</v>
      </c>
      <c r="Q7" s="20">
        <v>95</v>
      </c>
      <c r="R7" s="21">
        <v>170</v>
      </c>
      <c r="S7" s="22">
        <v>-375</v>
      </c>
      <c r="T7" s="23">
        <v>-309</v>
      </c>
      <c r="U7" s="24">
        <v>-684</v>
      </c>
    </row>
    <row r="8" spans="1:21" ht="30.75" customHeight="1" x14ac:dyDescent="0.15">
      <c r="A8" s="60" t="s">
        <v>12</v>
      </c>
      <c r="B8" s="17">
        <v>44</v>
      </c>
      <c r="C8" s="18">
        <v>54</v>
      </c>
      <c r="D8" s="18">
        <v>98</v>
      </c>
      <c r="E8" s="18">
        <v>182</v>
      </c>
      <c r="F8" s="18">
        <v>163</v>
      </c>
      <c r="G8" s="18">
        <v>345</v>
      </c>
      <c r="H8" s="19">
        <v>-247</v>
      </c>
      <c r="I8" s="17">
        <v>426</v>
      </c>
      <c r="J8" s="18">
        <v>273</v>
      </c>
      <c r="K8" s="18">
        <v>699</v>
      </c>
      <c r="L8" s="18">
        <v>432</v>
      </c>
      <c r="M8" s="18">
        <v>316</v>
      </c>
      <c r="N8" s="18">
        <v>748</v>
      </c>
      <c r="O8" s="19">
        <v>-49</v>
      </c>
      <c r="P8" s="20">
        <v>43</v>
      </c>
      <c r="Q8" s="20">
        <v>-4</v>
      </c>
      <c r="R8" s="21">
        <v>39</v>
      </c>
      <c r="S8" s="22">
        <v>-101</v>
      </c>
      <c r="T8" s="23">
        <v>-156</v>
      </c>
      <c r="U8" s="24">
        <v>-257</v>
      </c>
    </row>
    <row r="9" spans="1:21" ht="30.75" customHeight="1" x14ac:dyDescent="0.15">
      <c r="A9" s="60" t="s">
        <v>13</v>
      </c>
      <c r="B9" s="17">
        <v>49</v>
      </c>
      <c r="C9" s="18">
        <v>55</v>
      </c>
      <c r="D9" s="18">
        <v>104</v>
      </c>
      <c r="E9" s="18">
        <v>157</v>
      </c>
      <c r="F9" s="18">
        <v>145</v>
      </c>
      <c r="G9" s="18">
        <v>302</v>
      </c>
      <c r="H9" s="19">
        <v>-198</v>
      </c>
      <c r="I9" s="17">
        <v>270</v>
      </c>
      <c r="J9" s="18">
        <v>191</v>
      </c>
      <c r="K9" s="18">
        <v>461</v>
      </c>
      <c r="L9" s="18">
        <v>331</v>
      </c>
      <c r="M9" s="18">
        <v>290</v>
      </c>
      <c r="N9" s="18">
        <v>621</v>
      </c>
      <c r="O9" s="19">
        <v>-160</v>
      </c>
      <c r="P9" s="20">
        <v>-53</v>
      </c>
      <c r="Q9" s="20">
        <v>-43</v>
      </c>
      <c r="R9" s="21">
        <v>-96</v>
      </c>
      <c r="S9" s="22">
        <v>-222</v>
      </c>
      <c r="T9" s="23">
        <v>-232</v>
      </c>
      <c r="U9" s="24">
        <v>-454</v>
      </c>
    </row>
    <row r="10" spans="1:21" ht="30.75" customHeight="1" x14ac:dyDescent="0.15">
      <c r="A10" s="60" t="s">
        <v>14</v>
      </c>
      <c r="B10" s="17">
        <v>18</v>
      </c>
      <c r="C10" s="18">
        <v>21</v>
      </c>
      <c r="D10" s="18">
        <v>39</v>
      </c>
      <c r="E10" s="18">
        <v>63</v>
      </c>
      <c r="F10" s="18">
        <v>60</v>
      </c>
      <c r="G10" s="18">
        <v>123</v>
      </c>
      <c r="H10" s="19">
        <v>-84</v>
      </c>
      <c r="I10" s="17">
        <v>103</v>
      </c>
      <c r="J10" s="18">
        <v>61</v>
      </c>
      <c r="K10" s="18">
        <v>164</v>
      </c>
      <c r="L10" s="18">
        <v>129</v>
      </c>
      <c r="M10" s="18">
        <v>109</v>
      </c>
      <c r="N10" s="18">
        <v>238</v>
      </c>
      <c r="O10" s="19">
        <v>-74</v>
      </c>
      <c r="P10" s="20">
        <v>18</v>
      </c>
      <c r="Q10" s="20">
        <v>9</v>
      </c>
      <c r="R10" s="21">
        <v>27</v>
      </c>
      <c r="S10" s="22">
        <v>-53</v>
      </c>
      <c r="T10" s="23">
        <v>-78</v>
      </c>
      <c r="U10" s="24">
        <v>-131</v>
      </c>
    </row>
    <row r="11" spans="1:21" ht="30.75" customHeight="1" x14ac:dyDescent="0.15">
      <c r="A11" s="60" t="s">
        <v>15</v>
      </c>
      <c r="B11" s="17">
        <v>0</v>
      </c>
      <c r="C11" s="18">
        <v>1</v>
      </c>
      <c r="D11" s="18">
        <v>1</v>
      </c>
      <c r="E11" s="18">
        <v>12</v>
      </c>
      <c r="F11" s="18">
        <v>21</v>
      </c>
      <c r="G11" s="18">
        <v>33</v>
      </c>
      <c r="H11" s="19">
        <v>-32</v>
      </c>
      <c r="I11" s="17">
        <v>15</v>
      </c>
      <c r="J11" s="18">
        <v>13</v>
      </c>
      <c r="K11" s="18">
        <v>28</v>
      </c>
      <c r="L11" s="18">
        <v>12</v>
      </c>
      <c r="M11" s="18">
        <v>13</v>
      </c>
      <c r="N11" s="18">
        <v>25</v>
      </c>
      <c r="O11" s="19">
        <v>3</v>
      </c>
      <c r="P11" s="20">
        <v>-6</v>
      </c>
      <c r="Q11" s="20">
        <v>-4</v>
      </c>
      <c r="R11" s="21">
        <v>-10</v>
      </c>
      <c r="S11" s="22">
        <v>-15</v>
      </c>
      <c r="T11" s="23">
        <v>-24</v>
      </c>
      <c r="U11" s="24">
        <v>-39</v>
      </c>
    </row>
    <row r="12" spans="1:21" ht="30.75" customHeight="1" thickBot="1" x14ac:dyDescent="0.2">
      <c r="A12" s="25" t="s">
        <v>17</v>
      </c>
      <c r="B12" s="26">
        <v>31</v>
      </c>
      <c r="C12" s="27">
        <v>21</v>
      </c>
      <c r="D12" s="18">
        <v>52</v>
      </c>
      <c r="E12" s="27">
        <v>86</v>
      </c>
      <c r="F12" s="27">
        <v>81</v>
      </c>
      <c r="G12" s="18">
        <v>167</v>
      </c>
      <c r="H12" s="19">
        <v>-115</v>
      </c>
      <c r="I12" s="26">
        <v>131</v>
      </c>
      <c r="J12" s="27">
        <v>102</v>
      </c>
      <c r="K12" s="18">
        <v>233</v>
      </c>
      <c r="L12" s="27">
        <v>169</v>
      </c>
      <c r="M12" s="27">
        <v>145</v>
      </c>
      <c r="N12" s="18">
        <v>314</v>
      </c>
      <c r="O12" s="28">
        <v>-81</v>
      </c>
      <c r="P12" s="20">
        <v>22</v>
      </c>
      <c r="Q12" s="20">
        <v>13</v>
      </c>
      <c r="R12" s="21">
        <v>35</v>
      </c>
      <c r="S12" s="22">
        <v>-71</v>
      </c>
      <c r="T12" s="29">
        <v>-90</v>
      </c>
      <c r="U12" s="30">
        <v>-161</v>
      </c>
    </row>
    <row r="13" spans="1:21" ht="30.75" customHeight="1" thickTop="1" thickBot="1" x14ac:dyDescent="0.2">
      <c r="A13" s="31" t="s">
        <v>33</v>
      </c>
      <c r="B13" s="32">
        <v>354</v>
      </c>
      <c r="C13" s="33">
        <v>374</v>
      </c>
      <c r="D13" s="33">
        <v>728</v>
      </c>
      <c r="E13" s="33">
        <v>1298</v>
      </c>
      <c r="F13" s="33">
        <v>1231</v>
      </c>
      <c r="G13" s="33">
        <v>2529</v>
      </c>
      <c r="H13" s="34">
        <v>-1801</v>
      </c>
      <c r="I13" s="32">
        <v>2617</v>
      </c>
      <c r="J13" s="35">
        <v>1670</v>
      </c>
      <c r="K13" s="33">
        <v>4287</v>
      </c>
      <c r="L13" s="33">
        <v>2944</v>
      </c>
      <c r="M13" s="33">
        <v>2129</v>
      </c>
      <c r="N13" s="33">
        <v>5073</v>
      </c>
      <c r="O13" s="34">
        <v>-786</v>
      </c>
      <c r="P13" s="36">
        <v>0</v>
      </c>
      <c r="Q13" s="37">
        <v>0</v>
      </c>
      <c r="R13" s="37">
        <v>0</v>
      </c>
      <c r="S13" s="38">
        <v>-1271</v>
      </c>
      <c r="T13" s="39">
        <v>-1316</v>
      </c>
      <c r="U13" s="40">
        <v>-2587</v>
      </c>
    </row>
    <row r="14" spans="1:2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29F3-1684-4A6D-901A-73ECF2830951}">
  <sheetPr>
    <pageSetUpPr fitToPage="1"/>
  </sheetPr>
  <dimension ref="A1:U20"/>
  <sheetViews>
    <sheetView showGridLines="0" zoomScale="115" zoomScaleNormal="115" workbookViewId="0">
      <selection activeCell="E8" sqref="E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56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9" t="s">
        <v>8</v>
      </c>
      <c r="D6" s="59" t="s">
        <v>9</v>
      </c>
      <c r="E6" s="59" t="s">
        <v>36</v>
      </c>
      <c r="F6" s="59" t="s">
        <v>8</v>
      </c>
      <c r="G6" s="59" t="s">
        <v>9</v>
      </c>
      <c r="H6" s="59" t="s">
        <v>10</v>
      </c>
      <c r="I6" s="59" t="s">
        <v>8</v>
      </c>
      <c r="J6" s="59" t="s">
        <v>9</v>
      </c>
      <c r="K6" s="59" t="s">
        <v>10</v>
      </c>
      <c r="L6" s="59" t="s">
        <v>8</v>
      </c>
      <c r="M6" s="59" t="s">
        <v>9</v>
      </c>
      <c r="N6" s="59" t="s">
        <v>10</v>
      </c>
      <c r="O6" s="59" t="s">
        <v>8</v>
      </c>
      <c r="P6" s="59" t="s">
        <v>9</v>
      </c>
      <c r="Q6" s="59" t="s">
        <v>10</v>
      </c>
      <c r="R6" s="59" t="s">
        <v>8</v>
      </c>
      <c r="S6" s="59" t="s">
        <v>9</v>
      </c>
      <c r="T6" s="59" t="s">
        <v>10</v>
      </c>
      <c r="U6" s="88"/>
    </row>
    <row r="7" spans="1:21" ht="36.75" customHeight="1" x14ac:dyDescent="0.15">
      <c r="A7" s="59" t="s">
        <v>11</v>
      </c>
      <c r="B7" s="44">
        <v>19891</v>
      </c>
      <c r="C7" s="44">
        <v>20191</v>
      </c>
      <c r="D7" s="44">
        <v>19864</v>
      </c>
      <c r="E7" s="44">
        <f>SUM(C7:D7)</f>
        <v>40055</v>
      </c>
      <c r="F7" s="3">
        <v>6</v>
      </c>
      <c r="G7" s="3">
        <v>7</v>
      </c>
      <c r="H7" s="3">
        <f>SUM(F7+G7)</f>
        <v>13</v>
      </c>
      <c r="I7" s="3">
        <v>30</v>
      </c>
      <c r="J7" s="3">
        <v>31</v>
      </c>
      <c r="K7" s="3">
        <f t="shared" ref="K7:K13" si="0">SUM(I7+J7)</f>
        <v>61</v>
      </c>
      <c r="L7" s="3">
        <v>27</v>
      </c>
      <c r="M7" s="3">
        <v>28</v>
      </c>
      <c r="N7" s="3">
        <f t="shared" ref="N7:N13" si="1">SUM(L7+M7)</f>
        <v>55</v>
      </c>
      <c r="O7" s="3">
        <v>55</v>
      </c>
      <c r="P7" s="3">
        <v>32</v>
      </c>
      <c r="Q7" s="3">
        <f t="shared" ref="Q7:Q13" si="2">SUM(O7+P7)</f>
        <v>87</v>
      </c>
      <c r="R7" s="43">
        <v>-8</v>
      </c>
      <c r="S7" s="43">
        <v>-5</v>
      </c>
      <c r="T7" s="43">
        <f t="shared" ref="T7:T13" si="3">SUM(R7+S7)</f>
        <v>-13</v>
      </c>
      <c r="U7" s="44">
        <f>H7-K7+N7-Q7+T7</f>
        <v>-93</v>
      </c>
    </row>
    <row r="8" spans="1:21" ht="36.75" customHeight="1" x14ac:dyDescent="0.15">
      <c r="A8" s="59" t="s">
        <v>18</v>
      </c>
      <c r="B8" s="44">
        <v>27791</v>
      </c>
      <c r="C8" s="44">
        <v>29656</v>
      </c>
      <c r="D8" s="44">
        <v>29689</v>
      </c>
      <c r="E8" s="44">
        <f>SUM(C8:D8)</f>
        <v>59345</v>
      </c>
      <c r="F8" s="3">
        <v>10</v>
      </c>
      <c r="G8" s="3">
        <v>19</v>
      </c>
      <c r="H8" s="3">
        <f t="shared" ref="H8:H13" si="4">SUM(F8+G8)</f>
        <v>29</v>
      </c>
      <c r="I8" s="3">
        <v>28</v>
      </c>
      <c r="J8" s="3">
        <v>33</v>
      </c>
      <c r="K8" s="3">
        <f t="shared" si="0"/>
        <v>61</v>
      </c>
      <c r="L8" s="3">
        <v>46</v>
      </c>
      <c r="M8" s="3">
        <v>36</v>
      </c>
      <c r="N8" s="3">
        <f t="shared" si="1"/>
        <v>82</v>
      </c>
      <c r="O8" s="3">
        <v>56</v>
      </c>
      <c r="P8" s="3">
        <v>35</v>
      </c>
      <c r="Q8" s="3">
        <f t="shared" si="2"/>
        <v>91</v>
      </c>
      <c r="R8" s="43">
        <v>10</v>
      </c>
      <c r="S8" s="43">
        <v>7</v>
      </c>
      <c r="T8" s="43">
        <f t="shared" si="3"/>
        <v>17</v>
      </c>
      <c r="U8" s="44">
        <f>H8-K8+N8-Q8+T8</f>
        <v>-24</v>
      </c>
    </row>
    <row r="9" spans="1:21" ht="36.75" customHeight="1" x14ac:dyDescent="0.15">
      <c r="A9" s="59" t="s">
        <v>12</v>
      </c>
      <c r="B9" s="44">
        <v>10466</v>
      </c>
      <c r="C9" s="44">
        <v>11259</v>
      </c>
      <c r="D9" s="44">
        <v>11042</v>
      </c>
      <c r="E9" s="44">
        <f t="shared" ref="E9:E12" si="5">SUM(C9:D9)</f>
        <v>22301</v>
      </c>
      <c r="F9" s="3">
        <v>2</v>
      </c>
      <c r="G9" s="3">
        <v>3</v>
      </c>
      <c r="H9" s="3">
        <f t="shared" si="4"/>
        <v>5</v>
      </c>
      <c r="I9" s="3">
        <v>13</v>
      </c>
      <c r="J9" s="3">
        <v>15</v>
      </c>
      <c r="K9" s="3">
        <f t="shared" si="0"/>
        <v>28</v>
      </c>
      <c r="L9" s="3">
        <v>18</v>
      </c>
      <c r="M9" s="3">
        <v>27</v>
      </c>
      <c r="N9" s="3">
        <f t="shared" si="1"/>
        <v>45</v>
      </c>
      <c r="O9" s="3">
        <v>16</v>
      </c>
      <c r="P9" s="3">
        <v>19</v>
      </c>
      <c r="Q9" s="3">
        <f t="shared" si="2"/>
        <v>35</v>
      </c>
      <c r="R9" s="43">
        <v>1</v>
      </c>
      <c r="S9" s="43">
        <v>-1</v>
      </c>
      <c r="T9" s="43">
        <f t="shared" si="3"/>
        <v>0</v>
      </c>
      <c r="U9" s="44">
        <f t="shared" ref="U9:U13" si="6">H9-K9+N9-Q9+T9</f>
        <v>-13</v>
      </c>
    </row>
    <row r="10" spans="1:21" ht="36.75" customHeight="1" x14ac:dyDescent="0.15">
      <c r="A10" s="59" t="s">
        <v>13</v>
      </c>
      <c r="B10" s="44">
        <v>9335</v>
      </c>
      <c r="C10" s="44">
        <v>10388</v>
      </c>
      <c r="D10" s="44">
        <v>10920</v>
      </c>
      <c r="E10" s="44">
        <f t="shared" si="5"/>
        <v>21308</v>
      </c>
      <c r="F10" s="3">
        <v>2</v>
      </c>
      <c r="G10" s="3">
        <v>6</v>
      </c>
      <c r="H10" s="3">
        <f t="shared" si="4"/>
        <v>8</v>
      </c>
      <c r="I10" s="3">
        <v>13</v>
      </c>
      <c r="J10" s="3">
        <v>11</v>
      </c>
      <c r="K10" s="3">
        <f t="shared" si="0"/>
        <v>24</v>
      </c>
      <c r="L10" s="3">
        <v>17</v>
      </c>
      <c r="M10" s="3">
        <v>12</v>
      </c>
      <c r="N10" s="3">
        <f t="shared" si="1"/>
        <v>29</v>
      </c>
      <c r="O10" s="3">
        <v>30</v>
      </c>
      <c r="P10" s="3">
        <v>13</v>
      </c>
      <c r="Q10" s="3">
        <f t="shared" si="2"/>
        <v>43</v>
      </c>
      <c r="R10" s="43">
        <v>-6</v>
      </c>
      <c r="S10" s="43">
        <v>-8</v>
      </c>
      <c r="T10" s="43">
        <f t="shared" si="3"/>
        <v>-14</v>
      </c>
      <c r="U10" s="44">
        <f>H10-K10+N10-Q10+T10</f>
        <v>-44</v>
      </c>
    </row>
    <row r="11" spans="1:21" ht="36.75" customHeight="1" x14ac:dyDescent="0.15">
      <c r="A11" s="59" t="s">
        <v>14</v>
      </c>
      <c r="B11" s="44">
        <v>3703</v>
      </c>
      <c r="C11" s="44">
        <v>4474</v>
      </c>
      <c r="D11" s="44">
        <v>4628</v>
      </c>
      <c r="E11" s="44">
        <f t="shared" si="5"/>
        <v>9102</v>
      </c>
      <c r="F11" s="3">
        <v>2</v>
      </c>
      <c r="G11" s="3">
        <v>3</v>
      </c>
      <c r="H11" s="3">
        <f t="shared" si="4"/>
        <v>5</v>
      </c>
      <c r="I11" s="3">
        <v>7</v>
      </c>
      <c r="J11" s="3">
        <v>6</v>
      </c>
      <c r="K11" s="3">
        <f>SUM(I11+J11)</f>
        <v>13</v>
      </c>
      <c r="L11" s="3">
        <v>8</v>
      </c>
      <c r="M11" s="3">
        <v>1</v>
      </c>
      <c r="N11" s="3">
        <f t="shared" si="1"/>
        <v>9</v>
      </c>
      <c r="O11" s="3">
        <v>6</v>
      </c>
      <c r="P11" s="3">
        <v>5</v>
      </c>
      <c r="Q11" s="3">
        <f t="shared" si="2"/>
        <v>11</v>
      </c>
      <c r="R11" s="43">
        <v>3</v>
      </c>
      <c r="S11" s="43">
        <v>7</v>
      </c>
      <c r="T11" s="43">
        <f t="shared" si="3"/>
        <v>10</v>
      </c>
      <c r="U11" s="44">
        <f t="shared" si="6"/>
        <v>0</v>
      </c>
    </row>
    <row r="12" spans="1:21" ht="36.75" customHeight="1" x14ac:dyDescent="0.15">
      <c r="A12" s="59" t="s">
        <v>15</v>
      </c>
      <c r="B12" s="44">
        <v>416</v>
      </c>
      <c r="C12" s="44">
        <v>443</v>
      </c>
      <c r="D12" s="44">
        <v>493</v>
      </c>
      <c r="E12" s="44">
        <f t="shared" si="5"/>
        <v>936</v>
      </c>
      <c r="F12" s="3">
        <v>0</v>
      </c>
      <c r="G12" s="3">
        <v>0</v>
      </c>
      <c r="H12" s="3">
        <f t="shared" si="4"/>
        <v>0</v>
      </c>
      <c r="I12" s="3">
        <v>1</v>
      </c>
      <c r="J12" s="3">
        <v>3</v>
      </c>
      <c r="K12" s="3">
        <f t="shared" si="0"/>
        <v>4</v>
      </c>
      <c r="L12" s="3">
        <v>0</v>
      </c>
      <c r="M12" s="3">
        <v>0</v>
      </c>
      <c r="N12" s="3">
        <f t="shared" si="1"/>
        <v>0</v>
      </c>
      <c r="O12" s="3">
        <v>2</v>
      </c>
      <c r="P12" s="3">
        <v>1</v>
      </c>
      <c r="Q12" s="3">
        <f t="shared" si="2"/>
        <v>3</v>
      </c>
      <c r="R12" s="43">
        <v>-1</v>
      </c>
      <c r="S12" s="43">
        <v>0</v>
      </c>
      <c r="T12" s="43">
        <f t="shared" si="3"/>
        <v>-1</v>
      </c>
      <c r="U12" s="44">
        <f t="shared" si="6"/>
        <v>-8</v>
      </c>
    </row>
    <row r="13" spans="1:21" ht="36.75" customHeight="1" thickBot="1" x14ac:dyDescent="0.2">
      <c r="A13" s="4" t="s">
        <v>17</v>
      </c>
      <c r="B13" s="55">
        <v>5100</v>
      </c>
      <c r="C13" s="55">
        <v>6230</v>
      </c>
      <c r="D13" s="55">
        <v>6545</v>
      </c>
      <c r="E13" s="44">
        <f>SUM(C13:D13)</f>
        <v>12775</v>
      </c>
      <c r="F13" s="5">
        <v>0</v>
      </c>
      <c r="G13" s="5">
        <v>0</v>
      </c>
      <c r="H13" s="5">
        <f t="shared" si="4"/>
        <v>0</v>
      </c>
      <c r="I13" s="5">
        <v>9</v>
      </c>
      <c r="J13" s="5">
        <v>6</v>
      </c>
      <c r="K13" s="5">
        <f t="shared" si="0"/>
        <v>15</v>
      </c>
      <c r="L13" s="5">
        <v>6</v>
      </c>
      <c r="M13" s="5">
        <v>7</v>
      </c>
      <c r="N13" s="5">
        <f t="shared" si="1"/>
        <v>13</v>
      </c>
      <c r="O13" s="5">
        <v>10</v>
      </c>
      <c r="P13" s="5">
        <v>13</v>
      </c>
      <c r="Q13" s="5">
        <f t="shared" si="2"/>
        <v>23</v>
      </c>
      <c r="R13" s="45">
        <v>1</v>
      </c>
      <c r="S13" s="45">
        <v>0</v>
      </c>
      <c r="T13" s="43">
        <f t="shared" si="3"/>
        <v>1</v>
      </c>
      <c r="U13" s="44">
        <f t="shared" si="6"/>
        <v>-24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76702</v>
      </c>
      <c r="C14" s="46">
        <f>SUM(C7:C13)</f>
        <v>82641</v>
      </c>
      <c r="D14" s="46">
        <f>SUM(D7:D13)</f>
        <v>83181</v>
      </c>
      <c r="E14" s="7">
        <f>C14+D14</f>
        <v>165822</v>
      </c>
      <c r="F14" s="7">
        <f>SUM(F7:F13)</f>
        <v>22</v>
      </c>
      <c r="G14" s="7">
        <f>SUM(G7:G13)</f>
        <v>38</v>
      </c>
      <c r="H14" s="7">
        <f>SUM(H7:H13)</f>
        <v>60</v>
      </c>
      <c r="I14" s="7">
        <f t="shared" ref="I14:U14" si="7">SUM(I7:I13)</f>
        <v>101</v>
      </c>
      <c r="J14" s="7">
        <f t="shared" si="7"/>
        <v>105</v>
      </c>
      <c r="K14" s="7">
        <f>SUM(K7:K13)</f>
        <v>206</v>
      </c>
      <c r="L14" s="7">
        <f t="shared" si="7"/>
        <v>122</v>
      </c>
      <c r="M14" s="7">
        <f t="shared" si="7"/>
        <v>111</v>
      </c>
      <c r="N14" s="7">
        <f t="shared" si="7"/>
        <v>233</v>
      </c>
      <c r="O14" s="7">
        <f t="shared" si="7"/>
        <v>175</v>
      </c>
      <c r="P14" s="7">
        <f t="shared" si="7"/>
        <v>118</v>
      </c>
      <c r="Q14" s="7">
        <f>SUM(Q7:Q13)</f>
        <v>293</v>
      </c>
      <c r="R14" s="7">
        <f>SUM(R7:R13)</f>
        <v>0</v>
      </c>
      <c r="S14" s="7">
        <f t="shared" si="7"/>
        <v>0</v>
      </c>
      <c r="T14" s="7">
        <f t="shared" si="7"/>
        <v>0</v>
      </c>
      <c r="U14" s="47">
        <f t="shared" si="7"/>
        <v>-206</v>
      </c>
    </row>
    <row r="15" spans="1:21" ht="36.75" customHeight="1" thickTop="1" x14ac:dyDescent="0.15">
      <c r="A15" s="49" t="s">
        <v>37</v>
      </c>
      <c r="B15" s="50">
        <f>B14-B16</f>
        <v>-63</v>
      </c>
      <c r="C15" s="50">
        <f>C14-C16</f>
        <v>-132</v>
      </c>
      <c r="D15" s="50">
        <f>D14-D16</f>
        <v>-74</v>
      </c>
      <c r="E15" s="50">
        <f>C15+D15</f>
        <v>-206</v>
      </c>
      <c r="F15" s="81">
        <f>H14-K14</f>
        <v>-146</v>
      </c>
      <c r="G15" s="82"/>
      <c r="H15" s="82"/>
      <c r="I15" s="82"/>
      <c r="J15" s="82"/>
      <c r="K15" s="83"/>
      <c r="L15" s="81">
        <f>N14-Q14</f>
        <v>-60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76765</v>
      </c>
      <c r="C16" s="57">
        <v>82773</v>
      </c>
      <c r="D16" s="57">
        <v>83255</v>
      </c>
      <c r="E16" s="56">
        <v>166028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8244-F499-4BB7-8CB0-21284779D311}">
  <sheetPr>
    <pageSetUpPr fitToPage="1"/>
  </sheetPr>
  <dimension ref="A1:U20"/>
  <sheetViews>
    <sheetView showGridLines="0" zoomScale="130" zoomScaleNormal="130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43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19940</v>
      </c>
      <c r="C7" s="44">
        <v>20251</v>
      </c>
      <c r="D7" s="44">
        <v>19897</v>
      </c>
      <c r="E7" s="44">
        <f>SUM(C7:D7)</f>
        <v>40148</v>
      </c>
      <c r="F7" s="3">
        <v>6</v>
      </c>
      <c r="G7" s="3">
        <v>11</v>
      </c>
      <c r="H7" s="3">
        <f>SUM(F7+G7)</f>
        <v>17</v>
      </c>
      <c r="I7" s="3">
        <v>26</v>
      </c>
      <c r="J7" s="3">
        <v>23</v>
      </c>
      <c r="K7" s="3">
        <f t="shared" ref="K7:K13" si="0">SUM(I7+J7)</f>
        <v>49</v>
      </c>
      <c r="L7" s="3">
        <v>38</v>
      </c>
      <c r="M7" s="3">
        <v>17</v>
      </c>
      <c r="N7" s="3">
        <f t="shared" ref="N7:N13" si="1">SUM(L7+M7)</f>
        <v>55</v>
      </c>
      <c r="O7" s="3">
        <v>44</v>
      </c>
      <c r="P7" s="3">
        <v>25</v>
      </c>
      <c r="Q7" s="3">
        <f t="shared" ref="Q7:Q13" si="2">SUM(O7+P7)</f>
        <v>69</v>
      </c>
      <c r="R7" s="43">
        <v>-5</v>
      </c>
      <c r="S7" s="43">
        <v>-2</v>
      </c>
      <c r="T7" s="43">
        <f t="shared" ref="T7:T13" si="3">SUM(R7+S7)</f>
        <v>-7</v>
      </c>
      <c r="U7" s="44">
        <f t="shared" ref="U7:U13" si="4">H7-K7+N7-Q7+T7</f>
        <v>-53</v>
      </c>
    </row>
    <row r="8" spans="1:21" ht="36.75" customHeight="1" x14ac:dyDescent="0.15">
      <c r="A8" s="58" t="s">
        <v>18</v>
      </c>
      <c r="B8" s="44">
        <v>27780</v>
      </c>
      <c r="C8" s="44">
        <v>29674</v>
      </c>
      <c r="D8" s="44">
        <v>29695</v>
      </c>
      <c r="E8" s="44">
        <f t="shared" ref="E8:E13" si="5">SUM(C8:D8)</f>
        <v>59369</v>
      </c>
      <c r="F8" s="3">
        <v>12</v>
      </c>
      <c r="G8" s="3">
        <v>16</v>
      </c>
      <c r="H8" s="3">
        <f t="shared" ref="H8:H14" si="6">SUM(F8+G8)</f>
        <v>28</v>
      </c>
      <c r="I8" s="3">
        <v>40</v>
      </c>
      <c r="J8" s="3">
        <v>31</v>
      </c>
      <c r="K8" s="3">
        <f t="shared" si="0"/>
        <v>71</v>
      </c>
      <c r="L8" s="3">
        <v>37</v>
      </c>
      <c r="M8" s="3">
        <v>40</v>
      </c>
      <c r="N8" s="3">
        <f t="shared" si="1"/>
        <v>77</v>
      </c>
      <c r="O8" s="3">
        <v>52</v>
      </c>
      <c r="P8" s="3">
        <v>37</v>
      </c>
      <c r="Q8" s="3">
        <f t="shared" si="2"/>
        <v>89</v>
      </c>
      <c r="R8" s="43">
        <v>-1</v>
      </c>
      <c r="S8" s="43">
        <v>10</v>
      </c>
      <c r="T8" s="43">
        <f t="shared" si="3"/>
        <v>9</v>
      </c>
      <c r="U8" s="44">
        <f t="shared" si="4"/>
        <v>-46</v>
      </c>
    </row>
    <row r="9" spans="1:21" ht="36.75" customHeight="1" x14ac:dyDescent="0.15">
      <c r="A9" s="58" t="s">
        <v>12</v>
      </c>
      <c r="B9" s="44">
        <v>10460</v>
      </c>
      <c r="C9" s="44">
        <v>11267</v>
      </c>
      <c r="D9" s="44">
        <v>11047</v>
      </c>
      <c r="E9" s="44">
        <f t="shared" si="5"/>
        <v>22314</v>
      </c>
      <c r="F9" s="3">
        <v>3</v>
      </c>
      <c r="G9" s="3">
        <v>4</v>
      </c>
      <c r="H9" s="3">
        <f t="shared" si="6"/>
        <v>7</v>
      </c>
      <c r="I9" s="3">
        <v>23</v>
      </c>
      <c r="J9" s="3">
        <v>14</v>
      </c>
      <c r="K9" s="3">
        <f t="shared" si="0"/>
        <v>37</v>
      </c>
      <c r="L9" s="3">
        <v>29</v>
      </c>
      <c r="M9" s="3">
        <v>17</v>
      </c>
      <c r="N9" s="3">
        <f t="shared" si="1"/>
        <v>46</v>
      </c>
      <c r="O9" s="3">
        <v>22</v>
      </c>
      <c r="P9" s="3">
        <v>21</v>
      </c>
      <c r="Q9" s="3">
        <f t="shared" si="2"/>
        <v>43</v>
      </c>
      <c r="R9" s="43">
        <v>7</v>
      </c>
      <c r="S9" s="43">
        <v>1</v>
      </c>
      <c r="T9" s="43">
        <f t="shared" si="3"/>
        <v>8</v>
      </c>
      <c r="U9" s="44">
        <f t="shared" si="4"/>
        <v>-19</v>
      </c>
    </row>
    <row r="10" spans="1:21" ht="36.75" customHeight="1" x14ac:dyDescent="0.15">
      <c r="A10" s="58" t="s">
        <v>13</v>
      </c>
      <c r="B10" s="44">
        <v>9351</v>
      </c>
      <c r="C10" s="44">
        <v>10418</v>
      </c>
      <c r="D10" s="44">
        <v>10934</v>
      </c>
      <c r="E10" s="44">
        <f t="shared" si="5"/>
        <v>21352</v>
      </c>
      <c r="F10" s="3">
        <v>3</v>
      </c>
      <c r="G10" s="3">
        <v>4</v>
      </c>
      <c r="H10" s="3">
        <f t="shared" si="6"/>
        <v>7</v>
      </c>
      <c r="I10" s="3">
        <v>14</v>
      </c>
      <c r="J10" s="3">
        <v>10</v>
      </c>
      <c r="K10" s="3">
        <f t="shared" si="0"/>
        <v>24</v>
      </c>
      <c r="L10" s="3">
        <v>14</v>
      </c>
      <c r="M10" s="3">
        <v>12</v>
      </c>
      <c r="N10" s="3">
        <f t="shared" si="1"/>
        <v>26</v>
      </c>
      <c r="O10" s="3">
        <v>12</v>
      </c>
      <c r="P10" s="3">
        <v>12</v>
      </c>
      <c r="Q10" s="3">
        <f t="shared" si="2"/>
        <v>24</v>
      </c>
      <c r="R10" s="43">
        <v>0</v>
      </c>
      <c r="S10" s="43">
        <v>0</v>
      </c>
      <c r="T10" s="43">
        <f t="shared" si="3"/>
        <v>0</v>
      </c>
      <c r="U10" s="44">
        <f>H10-K10+N10-Q10+T10</f>
        <v>-15</v>
      </c>
    </row>
    <row r="11" spans="1:21" ht="36.75" customHeight="1" x14ac:dyDescent="0.15">
      <c r="A11" s="58" t="s">
        <v>14</v>
      </c>
      <c r="B11" s="44">
        <v>3705</v>
      </c>
      <c r="C11" s="44">
        <v>4474</v>
      </c>
      <c r="D11" s="44">
        <v>4628</v>
      </c>
      <c r="E11" s="44">
        <f t="shared" si="5"/>
        <v>9102</v>
      </c>
      <c r="F11" s="3">
        <v>1</v>
      </c>
      <c r="G11" s="3">
        <v>0</v>
      </c>
      <c r="H11" s="3">
        <f t="shared" si="6"/>
        <v>1</v>
      </c>
      <c r="I11" s="3">
        <v>2</v>
      </c>
      <c r="J11" s="3">
        <v>4</v>
      </c>
      <c r="K11" s="3">
        <f>SUM(I11+J11)</f>
        <v>6</v>
      </c>
      <c r="L11" s="3">
        <v>6</v>
      </c>
      <c r="M11" s="3">
        <v>3</v>
      </c>
      <c r="N11" s="3">
        <f t="shared" si="1"/>
        <v>9</v>
      </c>
      <c r="O11" s="3">
        <v>8</v>
      </c>
      <c r="P11" s="3">
        <v>6</v>
      </c>
      <c r="Q11" s="3">
        <f t="shared" si="2"/>
        <v>14</v>
      </c>
      <c r="R11" s="43">
        <v>-3</v>
      </c>
      <c r="S11" s="43">
        <v>-3</v>
      </c>
      <c r="T11" s="43">
        <f t="shared" si="3"/>
        <v>-6</v>
      </c>
      <c r="U11" s="44">
        <f t="shared" si="4"/>
        <v>-16</v>
      </c>
    </row>
    <row r="12" spans="1:21" ht="36.75" customHeight="1" x14ac:dyDescent="0.15">
      <c r="A12" s="58" t="s">
        <v>15</v>
      </c>
      <c r="B12" s="44">
        <v>419</v>
      </c>
      <c r="C12" s="44">
        <v>447</v>
      </c>
      <c r="D12" s="44">
        <v>497</v>
      </c>
      <c r="E12" s="44">
        <f t="shared" si="5"/>
        <v>944</v>
      </c>
      <c r="F12" s="3">
        <v>0</v>
      </c>
      <c r="G12" s="3">
        <v>0</v>
      </c>
      <c r="H12" s="3">
        <f t="shared" si="6"/>
        <v>0</v>
      </c>
      <c r="I12" s="3">
        <v>1</v>
      </c>
      <c r="J12" s="3">
        <v>2</v>
      </c>
      <c r="K12" s="3">
        <f t="shared" si="0"/>
        <v>3</v>
      </c>
      <c r="L12" s="3">
        <v>0</v>
      </c>
      <c r="M12" s="3">
        <v>0</v>
      </c>
      <c r="N12" s="3">
        <f t="shared" si="1"/>
        <v>0</v>
      </c>
      <c r="O12" s="3">
        <v>1</v>
      </c>
      <c r="P12" s="3">
        <v>1</v>
      </c>
      <c r="Q12" s="3">
        <f t="shared" si="2"/>
        <v>2</v>
      </c>
      <c r="R12" s="43">
        <v>-1</v>
      </c>
      <c r="S12" s="43">
        <v>-2</v>
      </c>
      <c r="T12" s="43">
        <f t="shared" si="3"/>
        <v>-3</v>
      </c>
      <c r="U12" s="44">
        <f t="shared" si="4"/>
        <v>-8</v>
      </c>
    </row>
    <row r="13" spans="1:21" ht="36.75" customHeight="1" thickBot="1" x14ac:dyDescent="0.2">
      <c r="A13" s="4" t="s">
        <v>17</v>
      </c>
      <c r="B13" s="55">
        <v>5110</v>
      </c>
      <c r="C13" s="55">
        <v>6242</v>
      </c>
      <c r="D13" s="55">
        <v>6557</v>
      </c>
      <c r="E13" s="44">
        <f t="shared" si="5"/>
        <v>12799</v>
      </c>
      <c r="F13" s="5">
        <v>1</v>
      </c>
      <c r="G13" s="5">
        <v>2</v>
      </c>
      <c r="H13" s="5">
        <f t="shared" si="6"/>
        <v>3</v>
      </c>
      <c r="I13" s="5">
        <v>11</v>
      </c>
      <c r="J13" s="5">
        <v>6</v>
      </c>
      <c r="K13" s="5">
        <f t="shared" si="0"/>
        <v>17</v>
      </c>
      <c r="L13" s="5">
        <v>5</v>
      </c>
      <c r="M13" s="5">
        <v>9</v>
      </c>
      <c r="N13" s="5">
        <f t="shared" si="1"/>
        <v>14</v>
      </c>
      <c r="O13" s="5">
        <v>11</v>
      </c>
      <c r="P13" s="5">
        <v>7</v>
      </c>
      <c r="Q13" s="5">
        <f t="shared" si="2"/>
        <v>18</v>
      </c>
      <c r="R13" s="45">
        <v>3</v>
      </c>
      <c r="S13" s="45">
        <v>-4</v>
      </c>
      <c r="T13" s="43">
        <f t="shared" si="3"/>
        <v>-1</v>
      </c>
      <c r="U13" s="44">
        <f t="shared" si="4"/>
        <v>-19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76765</v>
      </c>
      <c r="C14" s="46">
        <f>SUM(C7:C13)</f>
        <v>82773</v>
      </c>
      <c r="D14" s="46">
        <f>SUM(D7:D13)</f>
        <v>83255</v>
      </c>
      <c r="E14" s="7">
        <f>C14+D14</f>
        <v>166028</v>
      </c>
      <c r="F14" s="7">
        <f>SUM(F7:F13)</f>
        <v>26</v>
      </c>
      <c r="G14" s="7">
        <f>SUM(G7:G13)</f>
        <v>37</v>
      </c>
      <c r="H14" s="7">
        <f t="shared" si="6"/>
        <v>63</v>
      </c>
      <c r="I14" s="7">
        <f t="shared" ref="I14:U14" si="7">SUM(I7:I13)</f>
        <v>117</v>
      </c>
      <c r="J14" s="7">
        <f t="shared" si="7"/>
        <v>90</v>
      </c>
      <c r="K14" s="7">
        <f t="shared" si="7"/>
        <v>207</v>
      </c>
      <c r="L14" s="7">
        <f t="shared" si="7"/>
        <v>129</v>
      </c>
      <c r="M14" s="7">
        <f t="shared" si="7"/>
        <v>98</v>
      </c>
      <c r="N14" s="7">
        <f t="shared" si="7"/>
        <v>227</v>
      </c>
      <c r="O14" s="7">
        <f t="shared" si="7"/>
        <v>150</v>
      </c>
      <c r="P14" s="7">
        <f t="shared" si="7"/>
        <v>109</v>
      </c>
      <c r="Q14" s="7">
        <f>SUM(Q7:Q13)</f>
        <v>259</v>
      </c>
      <c r="R14" s="7">
        <f>SUM(R7:R13)</f>
        <v>0</v>
      </c>
      <c r="S14" s="7">
        <f t="shared" si="7"/>
        <v>0</v>
      </c>
      <c r="T14" s="7">
        <f t="shared" si="7"/>
        <v>0</v>
      </c>
      <c r="U14" s="47">
        <f t="shared" si="7"/>
        <v>-176</v>
      </c>
    </row>
    <row r="15" spans="1:21" ht="36.75" customHeight="1" thickTop="1" x14ac:dyDescent="0.15">
      <c r="A15" s="49" t="s">
        <v>37</v>
      </c>
      <c r="B15" s="50">
        <f>B14-B16</f>
        <v>-35</v>
      </c>
      <c r="C15" s="50">
        <f>C14-C16</f>
        <v>-112</v>
      </c>
      <c r="D15" s="50">
        <f>D14-D16</f>
        <v>-64</v>
      </c>
      <c r="E15" s="50">
        <f>C15+D15</f>
        <v>-176</v>
      </c>
      <c r="F15" s="81">
        <f>H14-K14</f>
        <v>-144</v>
      </c>
      <c r="G15" s="82"/>
      <c r="H15" s="82"/>
      <c r="I15" s="82"/>
      <c r="J15" s="82"/>
      <c r="K15" s="83"/>
      <c r="L15" s="81">
        <f>N14-Q14</f>
        <v>-32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76800</v>
      </c>
      <c r="C16" s="57">
        <v>82885</v>
      </c>
      <c r="D16" s="57">
        <v>83319</v>
      </c>
      <c r="E16" s="56">
        <v>166204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BC4C-9734-4B00-BE4D-4CC84FAF445F}">
  <sheetPr>
    <pageSetUpPr fitToPage="1"/>
  </sheetPr>
  <dimension ref="A1:U20"/>
  <sheetViews>
    <sheetView showGridLines="0" topLeftCell="A10" zoomScale="115" zoomScaleNormal="11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44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19963</v>
      </c>
      <c r="C7" s="44">
        <v>20282</v>
      </c>
      <c r="D7" s="44">
        <v>19919</v>
      </c>
      <c r="E7" s="44">
        <f t="shared" ref="E7:E13" si="0">SUM(C7:D7)</f>
        <v>40201</v>
      </c>
      <c r="F7" s="3">
        <v>7</v>
      </c>
      <c r="G7" s="3">
        <v>9</v>
      </c>
      <c r="H7" s="3">
        <f>SUM(F7+G7)</f>
        <v>16</v>
      </c>
      <c r="I7" s="3">
        <v>34</v>
      </c>
      <c r="J7" s="3">
        <v>20</v>
      </c>
      <c r="K7" s="3">
        <f t="shared" ref="K7:K13" si="1">SUM(I7+J7)</f>
        <v>54</v>
      </c>
      <c r="L7" s="3">
        <v>58</v>
      </c>
      <c r="M7" s="3">
        <v>39</v>
      </c>
      <c r="N7" s="3">
        <f t="shared" ref="N7:N13" si="2">SUM(L7+M7)</f>
        <v>97</v>
      </c>
      <c r="O7" s="3">
        <v>53</v>
      </c>
      <c r="P7" s="3">
        <v>29</v>
      </c>
      <c r="Q7" s="3">
        <f t="shared" ref="Q7:Q13" si="3">SUM(O7+P7)</f>
        <v>82</v>
      </c>
      <c r="R7" s="43">
        <v>-11</v>
      </c>
      <c r="S7" s="43">
        <v>-4</v>
      </c>
      <c r="T7" s="43">
        <f t="shared" ref="T7:T13" si="4">SUM(R7+S7)</f>
        <v>-15</v>
      </c>
      <c r="U7" s="44">
        <f t="shared" ref="U7:U13" si="5">H7-K7+N7-Q7+T7</f>
        <v>-38</v>
      </c>
    </row>
    <row r="8" spans="1:21" ht="36.75" customHeight="1" x14ac:dyDescent="0.15">
      <c r="A8" s="58" t="s">
        <v>18</v>
      </c>
      <c r="B8" s="44">
        <v>27779</v>
      </c>
      <c r="C8" s="44">
        <v>29718</v>
      </c>
      <c r="D8" s="44">
        <v>29697</v>
      </c>
      <c r="E8" s="44">
        <f t="shared" si="0"/>
        <v>59415</v>
      </c>
      <c r="F8" s="3">
        <v>18</v>
      </c>
      <c r="G8" s="3">
        <v>7</v>
      </c>
      <c r="H8" s="3">
        <f t="shared" ref="H8:H14" si="6">SUM(F8+G8)</f>
        <v>25</v>
      </c>
      <c r="I8" s="3">
        <v>33</v>
      </c>
      <c r="J8" s="3">
        <v>35</v>
      </c>
      <c r="K8" s="3">
        <f t="shared" si="1"/>
        <v>68</v>
      </c>
      <c r="L8" s="3">
        <v>67</v>
      </c>
      <c r="M8" s="3">
        <v>54</v>
      </c>
      <c r="N8" s="3">
        <f t="shared" si="2"/>
        <v>121</v>
      </c>
      <c r="O8" s="3">
        <v>68</v>
      </c>
      <c r="P8" s="3">
        <v>37</v>
      </c>
      <c r="Q8" s="3">
        <f t="shared" si="3"/>
        <v>105</v>
      </c>
      <c r="R8" s="43">
        <v>13</v>
      </c>
      <c r="S8" s="43">
        <v>7</v>
      </c>
      <c r="T8" s="43">
        <f t="shared" si="4"/>
        <v>20</v>
      </c>
      <c r="U8" s="44">
        <f t="shared" si="5"/>
        <v>-7</v>
      </c>
    </row>
    <row r="9" spans="1:21" ht="36.75" customHeight="1" x14ac:dyDescent="0.15">
      <c r="A9" s="58" t="s">
        <v>12</v>
      </c>
      <c r="B9" s="44">
        <v>10459</v>
      </c>
      <c r="C9" s="44">
        <v>11273</v>
      </c>
      <c r="D9" s="44">
        <v>11060</v>
      </c>
      <c r="E9" s="44">
        <f t="shared" si="0"/>
        <v>22333</v>
      </c>
      <c r="F9" s="3">
        <v>1</v>
      </c>
      <c r="G9" s="3">
        <v>6</v>
      </c>
      <c r="H9" s="3">
        <f t="shared" si="6"/>
        <v>7</v>
      </c>
      <c r="I9" s="3">
        <v>13</v>
      </c>
      <c r="J9" s="3">
        <v>13</v>
      </c>
      <c r="K9" s="3">
        <f t="shared" si="1"/>
        <v>26</v>
      </c>
      <c r="L9" s="3">
        <v>34</v>
      </c>
      <c r="M9" s="3">
        <v>22</v>
      </c>
      <c r="N9" s="3">
        <f t="shared" si="2"/>
        <v>56</v>
      </c>
      <c r="O9" s="3">
        <v>23</v>
      </c>
      <c r="P9" s="3">
        <v>23</v>
      </c>
      <c r="Q9" s="3">
        <f t="shared" si="3"/>
        <v>46</v>
      </c>
      <c r="R9" s="43">
        <v>7</v>
      </c>
      <c r="S9" s="43">
        <v>-1</v>
      </c>
      <c r="T9" s="43">
        <f t="shared" si="4"/>
        <v>6</v>
      </c>
      <c r="U9" s="44">
        <f t="shared" si="5"/>
        <v>-3</v>
      </c>
    </row>
    <row r="10" spans="1:21" ht="36.75" customHeight="1" x14ac:dyDescent="0.15">
      <c r="A10" s="58" t="s">
        <v>13</v>
      </c>
      <c r="B10" s="44">
        <v>9344</v>
      </c>
      <c r="C10" s="44">
        <v>10427</v>
      </c>
      <c r="D10" s="44">
        <v>10940</v>
      </c>
      <c r="E10" s="44">
        <f t="shared" si="0"/>
        <v>21367</v>
      </c>
      <c r="F10" s="3">
        <v>2</v>
      </c>
      <c r="G10" s="3">
        <v>4</v>
      </c>
      <c r="H10" s="3">
        <f t="shared" si="6"/>
        <v>6</v>
      </c>
      <c r="I10" s="3">
        <v>13</v>
      </c>
      <c r="J10" s="3">
        <v>4</v>
      </c>
      <c r="K10" s="3">
        <f t="shared" si="1"/>
        <v>17</v>
      </c>
      <c r="L10" s="3">
        <v>19</v>
      </c>
      <c r="M10" s="3">
        <v>14</v>
      </c>
      <c r="N10" s="3">
        <f t="shared" si="2"/>
        <v>33</v>
      </c>
      <c r="O10" s="3">
        <v>25</v>
      </c>
      <c r="P10" s="3">
        <v>23</v>
      </c>
      <c r="Q10" s="3">
        <f t="shared" si="3"/>
        <v>48</v>
      </c>
      <c r="R10" s="43">
        <v>-6</v>
      </c>
      <c r="S10" s="43">
        <v>0</v>
      </c>
      <c r="T10" s="43">
        <f t="shared" si="4"/>
        <v>-6</v>
      </c>
      <c r="U10" s="44">
        <f>H10-K10+N10-Q10+T10</f>
        <v>-32</v>
      </c>
    </row>
    <row r="11" spans="1:21" ht="36.75" customHeight="1" x14ac:dyDescent="0.15">
      <c r="A11" s="58" t="s">
        <v>14</v>
      </c>
      <c r="B11" s="44">
        <v>3714</v>
      </c>
      <c r="C11" s="44">
        <v>4480</v>
      </c>
      <c r="D11" s="44">
        <v>4638</v>
      </c>
      <c r="E11" s="44">
        <f t="shared" si="0"/>
        <v>9118</v>
      </c>
      <c r="F11" s="3">
        <v>1</v>
      </c>
      <c r="G11" s="3">
        <v>2</v>
      </c>
      <c r="H11" s="3">
        <f t="shared" si="6"/>
        <v>3</v>
      </c>
      <c r="I11" s="3">
        <v>5</v>
      </c>
      <c r="J11" s="3">
        <v>6</v>
      </c>
      <c r="K11" s="3">
        <f>SUM(I11+J11)</f>
        <v>11</v>
      </c>
      <c r="L11" s="3">
        <v>6</v>
      </c>
      <c r="M11" s="3">
        <v>9</v>
      </c>
      <c r="N11" s="3">
        <f t="shared" si="2"/>
        <v>15</v>
      </c>
      <c r="O11" s="3">
        <v>9</v>
      </c>
      <c r="P11" s="3">
        <v>7</v>
      </c>
      <c r="Q11" s="3">
        <f t="shared" si="3"/>
        <v>16</v>
      </c>
      <c r="R11" s="43">
        <v>4</v>
      </c>
      <c r="S11" s="43">
        <v>-2</v>
      </c>
      <c r="T11" s="43">
        <f t="shared" si="4"/>
        <v>2</v>
      </c>
      <c r="U11" s="44">
        <f t="shared" si="5"/>
        <v>-7</v>
      </c>
    </row>
    <row r="12" spans="1:21" ht="36.75" customHeight="1" x14ac:dyDescent="0.15">
      <c r="A12" s="58" t="s">
        <v>15</v>
      </c>
      <c r="B12" s="44">
        <v>424</v>
      </c>
      <c r="C12" s="44">
        <v>450</v>
      </c>
      <c r="D12" s="44">
        <v>502</v>
      </c>
      <c r="E12" s="44">
        <f t="shared" si="0"/>
        <v>952</v>
      </c>
      <c r="F12" s="3">
        <v>0</v>
      </c>
      <c r="G12" s="3">
        <v>0</v>
      </c>
      <c r="H12" s="3">
        <f t="shared" si="6"/>
        <v>0</v>
      </c>
      <c r="I12" s="3">
        <v>0</v>
      </c>
      <c r="J12" s="3">
        <v>1</v>
      </c>
      <c r="K12" s="3">
        <f t="shared" si="1"/>
        <v>1</v>
      </c>
      <c r="L12" s="3">
        <v>1</v>
      </c>
      <c r="M12" s="3">
        <v>2</v>
      </c>
      <c r="N12" s="3">
        <f t="shared" si="2"/>
        <v>3</v>
      </c>
      <c r="O12" s="3">
        <v>1</v>
      </c>
      <c r="P12" s="3">
        <v>1</v>
      </c>
      <c r="Q12" s="3">
        <f t="shared" si="3"/>
        <v>2</v>
      </c>
      <c r="R12" s="43">
        <v>-3</v>
      </c>
      <c r="S12" s="43">
        <v>-1</v>
      </c>
      <c r="T12" s="43">
        <f t="shared" si="4"/>
        <v>-4</v>
      </c>
      <c r="U12" s="44">
        <f t="shared" si="5"/>
        <v>-4</v>
      </c>
    </row>
    <row r="13" spans="1:21" ht="36.75" customHeight="1" thickBot="1" x14ac:dyDescent="0.2">
      <c r="A13" s="4" t="s">
        <v>17</v>
      </c>
      <c r="B13" s="55">
        <v>5117</v>
      </c>
      <c r="C13" s="55">
        <v>6255</v>
      </c>
      <c r="D13" s="55">
        <v>6563</v>
      </c>
      <c r="E13" s="44">
        <f t="shared" si="0"/>
        <v>12818</v>
      </c>
      <c r="F13" s="5">
        <v>2</v>
      </c>
      <c r="G13" s="5">
        <v>2</v>
      </c>
      <c r="H13" s="5">
        <f t="shared" si="6"/>
        <v>4</v>
      </c>
      <c r="I13" s="5">
        <v>6</v>
      </c>
      <c r="J13" s="5">
        <v>8</v>
      </c>
      <c r="K13" s="5">
        <f t="shared" si="1"/>
        <v>14</v>
      </c>
      <c r="L13" s="5">
        <v>16</v>
      </c>
      <c r="M13" s="5">
        <v>8</v>
      </c>
      <c r="N13" s="5">
        <f t="shared" si="2"/>
        <v>24</v>
      </c>
      <c r="O13" s="5">
        <v>10</v>
      </c>
      <c r="P13" s="5">
        <v>8</v>
      </c>
      <c r="Q13" s="5">
        <f t="shared" si="3"/>
        <v>18</v>
      </c>
      <c r="R13" s="45">
        <v>-4</v>
      </c>
      <c r="S13" s="45">
        <v>1</v>
      </c>
      <c r="T13" s="43">
        <f t="shared" si="4"/>
        <v>-3</v>
      </c>
      <c r="U13" s="44">
        <f t="shared" si="5"/>
        <v>-7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76800</v>
      </c>
      <c r="C14" s="46">
        <f>SUM(C7:C13)</f>
        <v>82885</v>
      </c>
      <c r="D14" s="46">
        <f>SUM(D7:D13)</f>
        <v>83319</v>
      </c>
      <c r="E14" s="7">
        <f>C14+D14</f>
        <v>166204</v>
      </c>
      <c r="F14" s="7">
        <f>SUM(F7:F13)</f>
        <v>31</v>
      </c>
      <c r="G14" s="7">
        <f>SUM(G7:G13)</f>
        <v>30</v>
      </c>
      <c r="H14" s="7">
        <f t="shared" si="6"/>
        <v>61</v>
      </c>
      <c r="I14" s="7">
        <f t="shared" ref="I14:U14" si="7">SUM(I7:I13)</f>
        <v>104</v>
      </c>
      <c r="J14" s="7">
        <f t="shared" si="7"/>
        <v>87</v>
      </c>
      <c r="K14" s="7">
        <f t="shared" si="7"/>
        <v>191</v>
      </c>
      <c r="L14" s="7">
        <f t="shared" si="7"/>
        <v>201</v>
      </c>
      <c r="M14" s="7">
        <f t="shared" si="7"/>
        <v>148</v>
      </c>
      <c r="N14" s="7">
        <f t="shared" si="7"/>
        <v>349</v>
      </c>
      <c r="O14" s="7">
        <f t="shared" si="7"/>
        <v>189</v>
      </c>
      <c r="P14" s="7">
        <f t="shared" si="7"/>
        <v>128</v>
      </c>
      <c r="Q14" s="7">
        <f>SUM(Q7:Q13)</f>
        <v>317</v>
      </c>
      <c r="R14" s="7">
        <f>SUM(R7:R13)</f>
        <v>0</v>
      </c>
      <c r="S14" s="7">
        <f t="shared" si="7"/>
        <v>0</v>
      </c>
      <c r="T14" s="7">
        <f t="shared" si="7"/>
        <v>0</v>
      </c>
      <c r="U14" s="47">
        <f t="shared" si="7"/>
        <v>-98</v>
      </c>
    </row>
    <row r="15" spans="1:21" ht="36.75" customHeight="1" thickTop="1" x14ac:dyDescent="0.15">
      <c r="A15" s="49" t="s">
        <v>37</v>
      </c>
      <c r="B15" s="50">
        <f>B14-B16</f>
        <v>-3</v>
      </c>
      <c r="C15" s="50">
        <f>C14-C16</f>
        <v>-61</v>
      </c>
      <c r="D15" s="50">
        <f>D14-D16</f>
        <v>-37</v>
      </c>
      <c r="E15" s="50">
        <f>C15+D15</f>
        <v>-98</v>
      </c>
      <c r="F15" s="81">
        <f>H14-K14</f>
        <v>-130</v>
      </c>
      <c r="G15" s="82"/>
      <c r="H15" s="82"/>
      <c r="I15" s="82"/>
      <c r="J15" s="82"/>
      <c r="K15" s="83"/>
      <c r="L15" s="81">
        <f>N14-Q14</f>
        <v>32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76803</v>
      </c>
      <c r="C16" s="57">
        <v>82946</v>
      </c>
      <c r="D16" s="57">
        <v>83356</v>
      </c>
      <c r="E16" s="56">
        <f>SUM(C16,D16)</f>
        <v>166302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09D9-E9D5-417D-A65B-73B84D76D5A8}">
  <sheetPr>
    <pageSetUpPr fitToPage="1"/>
  </sheetPr>
  <dimension ref="A1:U20"/>
  <sheetViews>
    <sheetView showGridLines="0" topLeftCell="A4" zoomScaleNormal="100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45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19962</v>
      </c>
      <c r="C7" s="44">
        <v>20315</v>
      </c>
      <c r="D7" s="44">
        <v>19924</v>
      </c>
      <c r="E7" s="44">
        <f t="shared" ref="E7:E13" si="0">SUM(C7:D7)</f>
        <v>40239</v>
      </c>
      <c r="F7" s="3">
        <v>4</v>
      </c>
      <c r="G7" s="3">
        <v>9</v>
      </c>
      <c r="H7" s="3">
        <f>SUM(F7+G7)</f>
        <v>13</v>
      </c>
      <c r="I7" s="3">
        <v>34</v>
      </c>
      <c r="J7" s="3">
        <v>28</v>
      </c>
      <c r="K7" s="3">
        <f t="shared" ref="K7:K13" si="1">SUM(I7+J7)</f>
        <v>62</v>
      </c>
      <c r="L7" s="3">
        <v>35</v>
      </c>
      <c r="M7" s="3">
        <v>29</v>
      </c>
      <c r="N7" s="3">
        <f t="shared" ref="N7:N13" si="2">SUM(L7+M7)</f>
        <v>64</v>
      </c>
      <c r="O7" s="3">
        <v>48</v>
      </c>
      <c r="P7" s="3">
        <v>48</v>
      </c>
      <c r="Q7" s="3">
        <f t="shared" ref="Q7:Q13" si="3">SUM(O7+P7)</f>
        <v>96</v>
      </c>
      <c r="R7" s="43">
        <v>-6</v>
      </c>
      <c r="S7" s="43">
        <v>-2</v>
      </c>
      <c r="T7" s="43">
        <f t="shared" ref="T7:T13" si="4">SUM(R7+S7)</f>
        <v>-8</v>
      </c>
      <c r="U7" s="44">
        <f t="shared" ref="U7:U13" si="5">H7-K7+N7-Q7+T7</f>
        <v>-89</v>
      </c>
    </row>
    <row r="8" spans="1:21" ht="36.75" customHeight="1" x14ac:dyDescent="0.15">
      <c r="A8" s="58" t="s">
        <v>18</v>
      </c>
      <c r="B8" s="44">
        <v>27782</v>
      </c>
      <c r="C8" s="44">
        <v>29721</v>
      </c>
      <c r="D8" s="44">
        <v>29701</v>
      </c>
      <c r="E8" s="44">
        <f t="shared" si="0"/>
        <v>59422</v>
      </c>
      <c r="F8" s="3">
        <v>18</v>
      </c>
      <c r="G8" s="3">
        <v>9</v>
      </c>
      <c r="H8" s="3">
        <f t="shared" ref="H8:H14" si="6">SUM(F8+G8)</f>
        <v>27</v>
      </c>
      <c r="I8" s="3">
        <v>27</v>
      </c>
      <c r="J8" s="3">
        <v>44</v>
      </c>
      <c r="K8" s="3">
        <f t="shared" si="1"/>
        <v>71</v>
      </c>
      <c r="L8" s="3">
        <v>45</v>
      </c>
      <c r="M8" s="3">
        <v>33</v>
      </c>
      <c r="N8" s="3">
        <f t="shared" si="2"/>
        <v>78</v>
      </c>
      <c r="O8" s="3">
        <v>63</v>
      </c>
      <c r="P8" s="3">
        <v>40</v>
      </c>
      <c r="Q8" s="3">
        <f t="shared" si="3"/>
        <v>103</v>
      </c>
      <c r="R8" s="43">
        <v>4</v>
      </c>
      <c r="S8" s="43">
        <v>4</v>
      </c>
      <c r="T8" s="43">
        <f t="shared" si="4"/>
        <v>8</v>
      </c>
      <c r="U8" s="44">
        <f t="shared" si="5"/>
        <v>-61</v>
      </c>
    </row>
    <row r="9" spans="1:21" ht="36.75" customHeight="1" x14ac:dyDescent="0.15">
      <c r="A9" s="58" t="s">
        <v>12</v>
      </c>
      <c r="B9" s="44">
        <v>10447</v>
      </c>
      <c r="C9" s="44">
        <v>11267</v>
      </c>
      <c r="D9" s="44">
        <v>11069</v>
      </c>
      <c r="E9" s="44">
        <f t="shared" si="0"/>
        <v>22336</v>
      </c>
      <c r="F9" s="3">
        <v>2</v>
      </c>
      <c r="G9" s="3">
        <v>5</v>
      </c>
      <c r="H9" s="3">
        <f t="shared" si="6"/>
        <v>7</v>
      </c>
      <c r="I9" s="3">
        <v>15</v>
      </c>
      <c r="J9" s="3">
        <v>11</v>
      </c>
      <c r="K9" s="3">
        <f t="shared" si="1"/>
        <v>26</v>
      </c>
      <c r="L9" s="3">
        <v>31</v>
      </c>
      <c r="M9" s="3">
        <v>18</v>
      </c>
      <c r="N9" s="3">
        <f t="shared" si="2"/>
        <v>49</v>
      </c>
      <c r="O9" s="3">
        <v>31</v>
      </c>
      <c r="P9" s="3">
        <v>20</v>
      </c>
      <c r="Q9" s="3">
        <f t="shared" si="3"/>
        <v>51</v>
      </c>
      <c r="R9" s="43">
        <v>3</v>
      </c>
      <c r="S9" s="43">
        <v>7</v>
      </c>
      <c r="T9" s="43">
        <f t="shared" si="4"/>
        <v>10</v>
      </c>
      <c r="U9" s="44">
        <f t="shared" si="5"/>
        <v>-11</v>
      </c>
    </row>
    <row r="10" spans="1:21" ht="36.75" customHeight="1" x14ac:dyDescent="0.15">
      <c r="A10" s="58" t="s">
        <v>13</v>
      </c>
      <c r="B10" s="44">
        <v>9358</v>
      </c>
      <c r="C10" s="44">
        <v>10450</v>
      </c>
      <c r="D10" s="44">
        <v>10949</v>
      </c>
      <c r="E10" s="44">
        <f t="shared" si="0"/>
        <v>21399</v>
      </c>
      <c r="F10" s="3">
        <v>3</v>
      </c>
      <c r="G10" s="3">
        <v>6</v>
      </c>
      <c r="H10" s="3">
        <f t="shared" si="6"/>
        <v>9</v>
      </c>
      <c r="I10" s="3">
        <v>10</v>
      </c>
      <c r="J10" s="3">
        <v>16</v>
      </c>
      <c r="K10" s="3">
        <f t="shared" si="1"/>
        <v>26</v>
      </c>
      <c r="L10" s="3">
        <v>22</v>
      </c>
      <c r="M10" s="3">
        <v>20</v>
      </c>
      <c r="N10" s="3">
        <f t="shared" si="2"/>
        <v>42</v>
      </c>
      <c r="O10" s="3">
        <v>23</v>
      </c>
      <c r="P10" s="3">
        <v>19</v>
      </c>
      <c r="Q10" s="3">
        <f t="shared" si="3"/>
        <v>42</v>
      </c>
      <c r="R10" s="43">
        <v>-4</v>
      </c>
      <c r="S10" s="43">
        <v>-3</v>
      </c>
      <c r="T10" s="43">
        <f t="shared" si="4"/>
        <v>-7</v>
      </c>
      <c r="U10" s="44">
        <f t="shared" si="5"/>
        <v>-24</v>
      </c>
    </row>
    <row r="11" spans="1:21" ht="36.75" customHeight="1" x14ac:dyDescent="0.15">
      <c r="A11" s="58" t="s">
        <v>14</v>
      </c>
      <c r="B11" s="44">
        <v>3714</v>
      </c>
      <c r="C11" s="44">
        <v>4483</v>
      </c>
      <c r="D11" s="44">
        <v>4642</v>
      </c>
      <c r="E11" s="44">
        <f t="shared" si="0"/>
        <v>9125</v>
      </c>
      <c r="F11" s="3">
        <v>1</v>
      </c>
      <c r="G11" s="3">
        <v>2</v>
      </c>
      <c r="H11" s="3">
        <f t="shared" si="6"/>
        <v>3</v>
      </c>
      <c r="I11" s="3">
        <v>8</v>
      </c>
      <c r="J11" s="3">
        <v>3</v>
      </c>
      <c r="K11" s="3">
        <f>SUM(I11+J11)</f>
        <v>11</v>
      </c>
      <c r="L11" s="3">
        <v>4</v>
      </c>
      <c r="M11" s="3">
        <v>2</v>
      </c>
      <c r="N11" s="3">
        <f t="shared" si="2"/>
        <v>6</v>
      </c>
      <c r="O11" s="3">
        <v>10</v>
      </c>
      <c r="P11" s="3">
        <v>9</v>
      </c>
      <c r="Q11" s="3">
        <f t="shared" si="3"/>
        <v>19</v>
      </c>
      <c r="R11" s="43">
        <v>4</v>
      </c>
      <c r="S11" s="43">
        <v>-3</v>
      </c>
      <c r="T11" s="43">
        <f t="shared" si="4"/>
        <v>1</v>
      </c>
      <c r="U11" s="44">
        <f t="shared" si="5"/>
        <v>-20</v>
      </c>
    </row>
    <row r="12" spans="1:21" ht="36.75" customHeight="1" x14ac:dyDescent="0.15">
      <c r="A12" s="58" t="s">
        <v>15</v>
      </c>
      <c r="B12" s="44">
        <v>423</v>
      </c>
      <c r="C12" s="44">
        <v>453</v>
      </c>
      <c r="D12" s="44">
        <v>503</v>
      </c>
      <c r="E12" s="44">
        <f t="shared" si="0"/>
        <v>956</v>
      </c>
      <c r="F12" s="3">
        <v>0</v>
      </c>
      <c r="G12" s="3">
        <v>1</v>
      </c>
      <c r="H12" s="3">
        <f t="shared" si="6"/>
        <v>1</v>
      </c>
      <c r="I12" s="3">
        <v>1</v>
      </c>
      <c r="J12" s="3">
        <v>1</v>
      </c>
      <c r="K12" s="3">
        <f t="shared" si="1"/>
        <v>2</v>
      </c>
      <c r="L12" s="3">
        <v>0</v>
      </c>
      <c r="M12" s="3">
        <v>0</v>
      </c>
      <c r="N12" s="3">
        <f t="shared" si="2"/>
        <v>0</v>
      </c>
      <c r="O12" s="3">
        <v>0</v>
      </c>
      <c r="P12" s="3">
        <v>0</v>
      </c>
      <c r="Q12" s="3">
        <f t="shared" si="3"/>
        <v>0</v>
      </c>
      <c r="R12" s="43">
        <v>0</v>
      </c>
      <c r="S12" s="43">
        <v>-1</v>
      </c>
      <c r="T12" s="43">
        <f t="shared" si="4"/>
        <v>-1</v>
      </c>
      <c r="U12" s="44">
        <f t="shared" si="5"/>
        <v>-2</v>
      </c>
    </row>
    <row r="13" spans="1:21" ht="36.75" customHeight="1" thickBot="1" x14ac:dyDescent="0.2">
      <c r="A13" s="4" t="s">
        <v>17</v>
      </c>
      <c r="B13" s="55">
        <v>5117</v>
      </c>
      <c r="C13" s="55">
        <v>6257</v>
      </c>
      <c r="D13" s="55">
        <v>6568</v>
      </c>
      <c r="E13" s="44">
        <f t="shared" si="0"/>
        <v>12825</v>
      </c>
      <c r="F13" s="5">
        <v>2</v>
      </c>
      <c r="G13" s="5">
        <v>2</v>
      </c>
      <c r="H13" s="5">
        <f t="shared" si="6"/>
        <v>4</v>
      </c>
      <c r="I13" s="5">
        <v>2</v>
      </c>
      <c r="J13" s="5">
        <v>7</v>
      </c>
      <c r="K13" s="5">
        <f t="shared" si="1"/>
        <v>9</v>
      </c>
      <c r="L13" s="5">
        <v>14</v>
      </c>
      <c r="M13" s="5">
        <v>7</v>
      </c>
      <c r="N13" s="5">
        <f t="shared" si="2"/>
        <v>21</v>
      </c>
      <c r="O13" s="5">
        <v>9</v>
      </c>
      <c r="P13" s="5">
        <v>9</v>
      </c>
      <c r="Q13" s="5">
        <f t="shared" si="3"/>
        <v>18</v>
      </c>
      <c r="R13" s="45">
        <v>-1</v>
      </c>
      <c r="S13" s="45">
        <v>-2</v>
      </c>
      <c r="T13" s="43">
        <f t="shared" si="4"/>
        <v>-3</v>
      </c>
      <c r="U13" s="44">
        <f t="shared" si="5"/>
        <v>-5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76803</v>
      </c>
      <c r="C14" s="46">
        <f>SUM(C7:C13)</f>
        <v>82946</v>
      </c>
      <c r="D14" s="46">
        <f>SUM(D7:D13)</f>
        <v>83356</v>
      </c>
      <c r="E14" s="7">
        <f>C14+D14</f>
        <v>166302</v>
      </c>
      <c r="F14" s="7">
        <f>SUM(F7:F13)</f>
        <v>30</v>
      </c>
      <c r="G14" s="7">
        <f>SUM(G7:G13)</f>
        <v>34</v>
      </c>
      <c r="H14" s="7">
        <f t="shared" si="6"/>
        <v>64</v>
      </c>
      <c r="I14" s="7">
        <f t="shared" ref="I14:U14" si="7">SUM(I7:I13)</f>
        <v>97</v>
      </c>
      <c r="J14" s="7">
        <f t="shared" si="7"/>
        <v>110</v>
      </c>
      <c r="K14" s="7">
        <f t="shared" si="7"/>
        <v>207</v>
      </c>
      <c r="L14" s="7">
        <f t="shared" si="7"/>
        <v>151</v>
      </c>
      <c r="M14" s="7">
        <f t="shared" si="7"/>
        <v>109</v>
      </c>
      <c r="N14" s="7">
        <f t="shared" si="7"/>
        <v>260</v>
      </c>
      <c r="O14" s="7">
        <f t="shared" si="7"/>
        <v>184</v>
      </c>
      <c r="P14" s="7">
        <f t="shared" si="7"/>
        <v>145</v>
      </c>
      <c r="Q14" s="7">
        <f t="shared" si="7"/>
        <v>329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-212</v>
      </c>
    </row>
    <row r="15" spans="1:21" ht="36.75" customHeight="1" thickTop="1" x14ac:dyDescent="0.15">
      <c r="A15" s="49" t="s">
        <v>37</v>
      </c>
      <c r="B15" s="50">
        <f>B14-B16</f>
        <v>-39</v>
      </c>
      <c r="C15" s="50">
        <f>C14-C16</f>
        <v>-100</v>
      </c>
      <c r="D15" s="50">
        <f>D14-D16</f>
        <v>-112</v>
      </c>
      <c r="E15" s="50">
        <f>C15+D15</f>
        <v>-212</v>
      </c>
      <c r="F15" s="81">
        <f>H14-K14</f>
        <v>-143</v>
      </c>
      <c r="G15" s="82"/>
      <c r="H15" s="82"/>
      <c r="I15" s="82"/>
      <c r="J15" s="82"/>
      <c r="K15" s="83"/>
      <c r="L15" s="81">
        <f>N14-Q14</f>
        <v>-69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76842</v>
      </c>
      <c r="C16" s="57">
        <v>83046</v>
      </c>
      <c r="D16" s="57">
        <v>83468</v>
      </c>
      <c r="E16" s="56">
        <v>166514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CCAE-A408-439D-AB84-28C15958F83B}">
  <sheetPr>
    <pageSetUpPr fitToPage="1"/>
  </sheetPr>
  <dimension ref="A1:U20"/>
  <sheetViews>
    <sheetView showGridLines="0" topLeftCell="A4" zoomScaleNormal="100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46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20006</v>
      </c>
      <c r="C7" s="44">
        <v>20364</v>
      </c>
      <c r="D7" s="44">
        <v>19964</v>
      </c>
      <c r="E7" s="44">
        <f t="shared" ref="E7:E13" si="0">SUM(C7:D7)</f>
        <v>40328</v>
      </c>
      <c r="F7" s="3">
        <v>4</v>
      </c>
      <c r="G7" s="3">
        <v>3</v>
      </c>
      <c r="H7" s="3">
        <f>SUM(F7+G7)</f>
        <v>7</v>
      </c>
      <c r="I7" s="3">
        <v>26</v>
      </c>
      <c r="J7" s="3">
        <v>27</v>
      </c>
      <c r="K7" s="3">
        <f t="shared" ref="K7:K13" si="1">SUM(I7+J7)</f>
        <v>53</v>
      </c>
      <c r="L7" s="3">
        <v>31</v>
      </c>
      <c r="M7" s="3">
        <v>29</v>
      </c>
      <c r="N7" s="3">
        <f t="shared" ref="N7:N13" si="2">SUM(L7+M7)</f>
        <v>60</v>
      </c>
      <c r="O7" s="3">
        <v>42</v>
      </c>
      <c r="P7" s="3">
        <v>28</v>
      </c>
      <c r="Q7" s="3">
        <f t="shared" ref="Q7:Q13" si="3">SUM(O7+P7)</f>
        <v>70</v>
      </c>
      <c r="R7" s="43">
        <v>-2</v>
      </c>
      <c r="S7" s="43">
        <v>-5</v>
      </c>
      <c r="T7" s="43">
        <f t="shared" ref="T7:T13" si="4">SUM(R7+S7)</f>
        <v>-7</v>
      </c>
      <c r="U7" s="44">
        <f t="shared" ref="U7:U13" si="5">H7-K7+N7-Q7+T7</f>
        <v>-63</v>
      </c>
    </row>
    <row r="8" spans="1:21" ht="36.75" customHeight="1" x14ac:dyDescent="0.15">
      <c r="A8" s="58" t="s">
        <v>18</v>
      </c>
      <c r="B8" s="44">
        <v>27778</v>
      </c>
      <c r="C8" s="44">
        <v>29744</v>
      </c>
      <c r="D8" s="44">
        <v>29739</v>
      </c>
      <c r="E8" s="44">
        <f t="shared" si="0"/>
        <v>59483</v>
      </c>
      <c r="F8" s="3">
        <v>11</v>
      </c>
      <c r="G8" s="3">
        <v>12</v>
      </c>
      <c r="H8" s="3">
        <f t="shared" ref="H8:H14" si="6">SUM(F8+G8)</f>
        <v>23</v>
      </c>
      <c r="I8" s="3">
        <v>40</v>
      </c>
      <c r="J8" s="3">
        <v>32</v>
      </c>
      <c r="K8" s="3">
        <f t="shared" si="1"/>
        <v>72</v>
      </c>
      <c r="L8" s="3">
        <v>51</v>
      </c>
      <c r="M8" s="3">
        <v>47</v>
      </c>
      <c r="N8" s="3">
        <f t="shared" si="2"/>
        <v>98</v>
      </c>
      <c r="O8" s="3">
        <v>53</v>
      </c>
      <c r="P8" s="3">
        <v>48</v>
      </c>
      <c r="Q8" s="3">
        <f t="shared" si="3"/>
        <v>101</v>
      </c>
      <c r="R8" s="43">
        <v>5</v>
      </c>
      <c r="S8" s="43">
        <v>4</v>
      </c>
      <c r="T8" s="43">
        <f t="shared" si="4"/>
        <v>9</v>
      </c>
      <c r="U8" s="44">
        <f t="shared" si="5"/>
        <v>-43</v>
      </c>
    </row>
    <row r="9" spans="1:21" ht="36.75" customHeight="1" x14ac:dyDescent="0.15">
      <c r="A9" s="58" t="s">
        <v>12</v>
      </c>
      <c r="B9" s="44">
        <v>10447</v>
      </c>
      <c r="C9" s="44">
        <v>11277</v>
      </c>
      <c r="D9" s="44">
        <v>11070</v>
      </c>
      <c r="E9" s="44">
        <f t="shared" si="0"/>
        <v>22347</v>
      </c>
      <c r="F9" s="3">
        <v>1</v>
      </c>
      <c r="G9" s="3">
        <v>3</v>
      </c>
      <c r="H9" s="3">
        <f t="shared" si="6"/>
        <v>4</v>
      </c>
      <c r="I9" s="3">
        <v>10</v>
      </c>
      <c r="J9" s="3">
        <v>18</v>
      </c>
      <c r="K9" s="3">
        <f t="shared" si="1"/>
        <v>28</v>
      </c>
      <c r="L9" s="3">
        <v>25</v>
      </c>
      <c r="M9" s="3">
        <v>21</v>
      </c>
      <c r="N9" s="3">
        <f t="shared" si="2"/>
        <v>46</v>
      </c>
      <c r="O9" s="3">
        <v>27</v>
      </c>
      <c r="P9" s="3">
        <v>28</v>
      </c>
      <c r="Q9" s="3">
        <f t="shared" si="3"/>
        <v>55</v>
      </c>
      <c r="R9" s="43">
        <v>1</v>
      </c>
      <c r="S9" s="43">
        <v>-2</v>
      </c>
      <c r="T9" s="43">
        <f t="shared" si="4"/>
        <v>-1</v>
      </c>
      <c r="U9" s="44">
        <f t="shared" si="5"/>
        <v>-34</v>
      </c>
    </row>
    <row r="10" spans="1:21" ht="36.75" customHeight="1" x14ac:dyDescent="0.15">
      <c r="A10" s="58" t="s">
        <v>13</v>
      </c>
      <c r="B10" s="44">
        <v>9357</v>
      </c>
      <c r="C10" s="44">
        <v>10462</v>
      </c>
      <c r="D10" s="44">
        <v>10961</v>
      </c>
      <c r="E10" s="44">
        <f t="shared" si="0"/>
        <v>21423</v>
      </c>
      <c r="F10" s="3">
        <v>4</v>
      </c>
      <c r="G10" s="3">
        <v>4</v>
      </c>
      <c r="H10" s="3">
        <f t="shared" si="6"/>
        <v>8</v>
      </c>
      <c r="I10" s="3">
        <v>14</v>
      </c>
      <c r="J10" s="3">
        <v>11</v>
      </c>
      <c r="K10" s="3">
        <f t="shared" si="1"/>
        <v>25</v>
      </c>
      <c r="L10" s="3">
        <v>20</v>
      </c>
      <c r="M10" s="3">
        <v>18</v>
      </c>
      <c r="N10" s="3">
        <f t="shared" si="2"/>
        <v>38</v>
      </c>
      <c r="O10" s="3">
        <v>16</v>
      </c>
      <c r="P10" s="3">
        <v>18</v>
      </c>
      <c r="Q10" s="3">
        <f t="shared" si="3"/>
        <v>34</v>
      </c>
      <c r="R10" s="43">
        <v>-6</v>
      </c>
      <c r="S10" s="43">
        <v>-1</v>
      </c>
      <c r="T10" s="43">
        <f t="shared" si="4"/>
        <v>-7</v>
      </c>
      <c r="U10" s="44">
        <f t="shared" si="5"/>
        <v>-20</v>
      </c>
    </row>
    <row r="11" spans="1:21" ht="36.75" customHeight="1" x14ac:dyDescent="0.15">
      <c r="A11" s="58" t="s">
        <v>14</v>
      </c>
      <c r="B11" s="44">
        <v>3721</v>
      </c>
      <c r="C11" s="44">
        <v>4492</v>
      </c>
      <c r="D11" s="44">
        <v>4653</v>
      </c>
      <c r="E11" s="44">
        <f t="shared" si="0"/>
        <v>9145</v>
      </c>
      <c r="F11" s="3">
        <v>0</v>
      </c>
      <c r="G11" s="3">
        <v>4</v>
      </c>
      <c r="H11" s="3">
        <f t="shared" si="6"/>
        <v>4</v>
      </c>
      <c r="I11" s="3">
        <v>3</v>
      </c>
      <c r="J11" s="3">
        <v>3</v>
      </c>
      <c r="K11" s="3">
        <f>SUM(I11+J11)</f>
        <v>6</v>
      </c>
      <c r="L11" s="3">
        <v>8</v>
      </c>
      <c r="M11" s="3">
        <v>2</v>
      </c>
      <c r="N11" s="3">
        <f t="shared" si="2"/>
        <v>10</v>
      </c>
      <c r="O11" s="3">
        <v>7</v>
      </c>
      <c r="P11" s="3">
        <v>10</v>
      </c>
      <c r="Q11" s="3">
        <f t="shared" si="3"/>
        <v>17</v>
      </c>
      <c r="R11" s="43">
        <v>0</v>
      </c>
      <c r="S11" s="43">
        <v>6</v>
      </c>
      <c r="T11" s="43">
        <f t="shared" si="4"/>
        <v>6</v>
      </c>
      <c r="U11" s="44">
        <f t="shared" si="5"/>
        <v>-3</v>
      </c>
    </row>
    <row r="12" spans="1:21" ht="36.75" customHeight="1" x14ac:dyDescent="0.15">
      <c r="A12" s="58" t="s">
        <v>15</v>
      </c>
      <c r="B12" s="44">
        <v>425</v>
      </c>
      <c r="C12" s="44">
        <v>454</v>
      </c>
      <c r="D12" s="44">
        <v>504</v>
      </c>
      <c r="E12" s="44">
        <f t="shared" si="0"/>
        <v>958</v>
      </c>
      <c r="F12" s="3">
        <v>0</v>
      </c>
      <c r="G12" s="3">
        <v>0</v>
      </c>
      <c r="H12" s="3">
        <f t="shared" si="6"/>
        <v>0</v>
      </c>
      <c r="I12" s="3">
        <v>1</v>
      </c>
      <c r="J12" s="3">
        <v>3</v>
      </c>
      <c r="K12" s="3">
        <f t="shared" si="1"/>
        <v>4</v>
      </c>
      <c r="L12" s="3">
        <v>1</v>
      </c>
      <c r="M12" s="3">
        <v>0</v>
      </c>
      <c r="N12" s="3">
        <f t="shared" si="2"/>
        <v>1</v>
      </c>
      <c r="O12" s="3">
        <v>1</v>
      </c>
      <c r="P12" s="3">
        <v>0</v>
      </c>
      <c r="Q12" s="3">
        <f t="shared" si="3"/>
        <v>1</v>
      </c>
      <c r="R12" s="43">
        <v>-1</v>
      </c>
      <c r="S12" s="43">
        <v>0</v>
      </c>
      <c r="T12" s="43">
        <f t="shared" si="4"/>
        <v>-1</v>
      </c>
      <c r="U12" s="44">
        <f t="shared" si="5"/>
        <v>-5</v>
      </c>
    </row>
    <row r="13" spans="1:21" ht="36.75" customHeight="1" thickBot="1" x14ac:dyDescent="0.2">
      <c r="A13" s="4" t="s">
        <v>17</v>
      </c>
      <c r="B13" s="55">
        <v>5108</v>
      </c>
      <c r="C13" s="55">
        <v>6253</v>
      </c>
      <c r="D13" s="55">
        <v>6577</v>
      </c>
      <c r="E13" s="44">
        <f t="shared" si="0"/>
        <v>12830</v>
      </c>
      <c r="F13" s="5">
        <v>2</v>
      </c>
      <c r="G13" s="5">
        <v>2</v>
      </c>
      <c r="H13" s="5">
        <f t="shared" si="6"/>
        <v>4</v>
      </c>
      <c r="I13" s="5">
        <v>8</v>
      </c>
      <c r="J13" s="5">
        <v>8</v>
      </c>
      <c r="K13" s="5">
        <f t="shared" si="1"/>
        <v>16</v>
      </c>
      <c r="L13" s="5">
        <v>15</v>
      </c>
      <c r="M13" s="5">
        <v>8</v>
      </c>
      <c r="N13" s="5">
        <f t="shared" si="2"/>
        <v>23</v>
      </c>
      <c r="O13" s="5">
        <v>10</v>
      </c>
      <c r="P13" s="5">
        <v>9</v>
      </c>
      <c r="Q13" s="5">
        <f t="shared" si="3"/>
        <v>19</v>
      </c>
      <c r="R13" s="45">
        <v>3</v>
      </c>
      <c r="S13" s="45">
        <v>-2</v>
      </c>
      <c r="T13" s="43">
        <f t="shared" si="4"/>
        <v>1</v>
      </c>
      <c r="U13" s="44">
        <f t="shared" si="5"/>
        <v>-7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76842</v>
      </c>
      <c r="C14" s="46">
        <f>SUM(C7:C13)</f>
        <v>83046</v>
      </c>
      <c r="D14" s="46">
        <f>SUM(D7:D13)</f>
        <v>83468</v>
      </c>
      <c r="E14" s="7">
        <f>C14+D14</f>
        <v>166514</v>
      </c>
      <c r="F14" s="7">
        <f>SUM(F7:F13)</f>
        <v>22</v>
      </c>
      <c r="G14" s="7">
        <f>SUM(G7:G13)</f>
        <v>28</v>
      </c>
      <c r="H14" s="7">
        <f t="shared" si="6"/>
        <v>50</v>
      </c>
      <c r="I14" s="7">
        <f t="shared" ref="I14:U14" si="7">SUM(I7:I13)</f>
        <v>102</v>
      </c>
      <c r="J14" s="7">
        <f t="shared" si="7"/>
        <v>102</v>
      </c>
      <c r="K14" s="7">
        <f t="shared" si="7"/>
        <v>204</v>
      </c>
      <c r="L14" s="7">
        <f t="shared" si="7"/>
        <v>151</v>
      </c>
      <c r="M14" s="7">
        <f t="shared" si="7"/>
        <v>125</v>
      </c>
      <c r="N14" s="7">
        <f t="shared" si="7"/>
        <v>276</v>
      </c>
      <c r="O14" s="7">
        <f t="shared" si="7"/>
        <v>156</v>
      </c>
      <c r="P14" s="7">
        <f t="shared" si="7"/>
        <v>141</v>
      </c>
      <c r="Q14" s="7">
        <f t="shared" si="7"/>
        <v>297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-175</v>
      </c>
    </row>
    <row r="15" spans="1:21" ht="36.75" customHeight="1" thickTop="1" x14ac:dyDescent="0.15">
      <c r="A15" s="49" t="s">
        <v>37</v>
      </c>
      <c r="B15" s="50">
        <f>B14-B16</f>
        <v>-71</v>
      </c>
      <c r="C15" s="50">
        <f>C14-C16</f>
        <v>-85</v>
      </c>
      <c r="D15" s="50">
        <f>D14-D16</f>
        <v>-90</v>
      </c>
      <c r="E15" s="50">
        <f>C15+D15</f>
        <v>-175</v>
      </c>
      <c r="F15" s="81">
        <f>H14-K14</f>
        <v>-154</v>
      </c>
      <c r="G15" s="82"/>
      <c r="H15" s="82"/>
      <c r="I15" s="82"/>
      <c r="J15" s="82"/>
      <c r="K15" s="83"/>
      <c r="L15" s="81">
        <f>N14-Q14</f>
        <v>-21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76913</v>
      </c>
      <c r="C16" s="57">
        <v>83131</v>
      </c>
      <c r="D16" s="57">
        <v>83558</v>
      </c>
      <c r="E16" s="56">
        <v>166689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E8E5-B989-4B82-A29D-E9DAE76C73CF}">
  <sheetPr>
    <pageSetUpPr fitToPage="1"/>
  </sheetPr>
  <dimension ref="A1:U20"/>
  <sheetViews>
    <sheetView showGridLines="0" topLeftCell="A13" zoomScale="115" zoomScaleNormal="11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47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20046</v>
      </c>
      <c r="C7" s="44">
        <v>20399</v>
      </c>
      <c r="D7" s="44">
        <v>19992</v>
      </c>
      <c r="E7" s="44">
        <f t="shared" ref="E7:E13" si="0">SUM(C7:D7)</f>
        <v>40391</v>
      </c>
      <c r="F7" s="3">
        <v>5</v>
      </c>
      <c r="G7" s="3">
        <v>6</v>
      </c>
      <c r="H7" s="3">
        <f>SUM(F7+G7)</f>
        <v>11</v>
      </c>
      <c r="I7" s="3">
        <v>27</v>
      </c>
      <c r="J7" s="3">
        <v>26</v>
      </c>
      <c r="K7" s="3">
        <f t="shared" ref="K7:K13" si="1">SUM(I7+J7)</f>
        <v>53</v>
      </c>
      <c r="L7" s="3">
        <v>50</v>
      </c>
      <c r="M7" s="3">
        <v>37</v>
      </c>
      <c r="N7" s="3">
        <f t="shared" ref="N7:N13" si="2">SUM(L7+M7)</f>
        <v>87</v>
      </c>
      <c r="O7" s="3">
        <v>54</v>
      </c>
      <c r="P7" s="3">
        <v>39</v>
      </c>
      <c r="Q7" s="3">
        <f t="shared" ref="Q7:Q13" si="3">SUM(O7+P7)</f>
        <v>93</v>
      </c>
      <c r="R7" s="43">
        <v>1</v>
      </c>
      <c r="S7" s="43">
        <v>-7</v>
      </c>
      <c r="T7" s="43">
        <f t="shared" ref="T7:T13" si="4">SUM(R7+S7)</f>
        <v>-6</v>
      </c>
      <c r="U7" s="44">
        <f t="shared" ref="U7:U13" si="5">H7-K7+N7-Q7+T7</f>
        <v>-54</v>
      </c>
    </row>
    <row r="8" spans="1:21" ht="36.75" customHeight="1" x14ac:dyDescent="0.15">
      <c r="A8" s="58" t="s">
        <v>18</v>
      </c>
      <c r="B8" s="44">
        <v>27788</v>
      </c>
      <c r="C8" s="44">
        <v>29770</v>
      </c>
      <c r="D8" s="44">
        <v>29756</v>
      </c>
      <c r="E8" s="44">
        <f t="shared" si="0"/>
        <v>59526</v>
      </c>
      <c r="F8" s="3">
        <v>8</v>
      </c>
      <c r="G8" s="3">
        <v>8</v>
      </c>
      <c r="H8" s="3">
        <f t="shared" ref="H8:H14" si="6">SUM(F8+G8)</f>
        <v>16</v>
      </c>
      <c r="I8" s="3">
        <v>35</v>
      </c>
      <c r="J8" s="3">
        <v>32</v>
      </c>
      <c r="K8" s="3">
        <f t="shared" si="1"/>
        <v>67</v>
      </c>
      <c r="L8" s="3">
        <v>65</v>
      </c>
      <c r="M8" s="3">
        <v>33</v>
      </c>
      <c r="N8" s="3">
        <f t="shared" si="2"/>
        <v>98</v>
      </c>
      <c r="O8" s="3">
        <v>74</v>
      </c>
      <c r="P8" s="3">
        <v>54</v>
      </c>
      <c r="Q8" s="3">
        <f t="shared" si="3"/>
        <v>128</v>
      </c>
      <c r="R8" s="43">
        <v>2</v>
      </c>
      <c r="S8" s="43">
        <v>22</v>
      </c>
      <c r="T8" s="43">
        <f t="shared" si="4"/>
        <v>24</v>
      </c>
      <c r="U8" s="44">
        <f t="shared" si="5"/>
        <v>-57</v>
      </c>
    </row>
    <row r="9" spans="1:21" ht="36.75" customHeight="1" x14ac:dyDescent="0.15">
      <c r="A9" s="58" t="s">
        <v>12</v>
      </c>
      <c r="B9" s="44">
        <v>10455</v>
      </c>
      <c r="C9" s="44">
        <v>11287</v>
      </c>
      <c r="D9" s="44">
        <v>11094</v>
      </c>
      <c r="E9" s="44">
        <f t="shared" si="0"/>
        <v>22381</v>
      </c>
      <c r="F9" s="3">
        <v>3</v>
      </c>
      <c r="G9" s="3">
        <v>8</v>
      </c>
      <c r="H9" s="3">
        <f t="shared" si="6"/>
        <v>11</v>
      </c>
      <c r="I9" s="3">
        <v>11</v>
      </c>
      <c r="J9" s="3">
        <v>14</v>
      </c>
      <c r="K9" s="3">
        <f t="shared" si="1"/>
        <v>25</v>
      </c>
      <c r="L9" s="3">
        <v>25</v>
      </c>
      <c r="M9" s="3">
        <v>19</v>
      </c>
      <c r="N9" s="3">
        <f t="shared" si="2"/>
        <v>44</v>
      </c>
      <c r="O9" s="3">
        <v>64</v>
      </c>
      <c r="P9" s="3">
        <v>17</v>
      </c>
      <c r="Q9" s="3">
        <f t="shared" si="3"/>
        <v>81</v>
      </c>
      <c r="R9" s="43">
        <v>2</v>
      </c>
      <c r="S9" s="43">
        <v>-1</v>
      </c>
      <c r="T9" s="43">
        <f t="shared" si="4"/>
        <v>1</v>
      </c>
      <c r="U9" s="44">
        <f t="shared" si="5"/>
        <v>-50</v>
      </c>
    </row>
    <row r="10" spans="1:21" ht="36.75" customHeight="1" x14ac:dyDescent="0.15">
      <c r="A10" s="58" t="s">
        <v>13</v>
      </c>
      <c r="B10" s="44">
        <v>9361</v>
      </c>
      <c r="C10" s="44">
        <v>10474</v>
      </c>
      <c r="D10" s="44">
        <v>10969</v>
      </c>
      <c r="E10" s="44">
        <f t="shared" si="0"/>
        <v>21443</v>
      </c>
      <c r="F10" s="3">
        <v>3</v>
      </c>
      <c r="G10" s="3">
        <v>6</v>
      </c>
      <c r="H10" s="3">
        <f t="shared" si="6"/>
        <v>9</v>
      </c>
      <c r="I10" s="3">
        <v>14</v>
      </c>
      <c r="J10" s="3">
        <v>16</v>
      </c>
      <c r="K10" s="3">
        <f t="shared" si="1"/>
        <v>30</v>
      </c>
      <c r="L10" s="3">
        <v>10</v>
      </c>
      <c r="M10" s="3">
        <v>5</v>
      </c>
      <c r="N10" s="3">
        <f t="shared" si="2"/>
        <v>15</v>
      </c>
      <c r="O10" s="3">
        <v>28</v>
      </c>
      <c r="P10" s="3">
        <v>16</v>
      </c>
      <c r="Q10" s="3">
        <f t="shared" si="3"/>
        <v>44</v>
      </c>
      <c r="R10" s="43">
        <v>-8</v>
      </c>
      <c r="S10" s="43">
        <v>-16</v>
      </c>
      <c r="T10" s="43">
        <f t="shared" si="4"/>
        <v>-24</v>
      </c>
      <c r="U10" s="44">
        <f t="shared" si="5"/>
        <v>-74</v>
      </c>
    </row>
    <row r="11" spans="1:21" ht="36.75" customHeight="1" x14ac:dyDescent="0.15">
      <c r="A11" s="58" t="s">
        <v>14</v>
      </c>
      <c r="B11" s="44">
        <v>3720</v>
      </c>
      <c r="C11" s="44">
        <v>4494</v>
      </c>
      <c r="D11" s="44">
        <v>4654</v>
      </c>
      <c r="E11" s="44">
        <f t="shared" si="0"/>
        <v>9148</v>
      </c>
      <c r="F11" s="3">
        <v>1</v>
      </c>
      <c r="G11" s="3">
        <v>1</v>
      </c>
      <c r="H11" s="3">
        <f t="shared" si="6"/>
        <v>2</v>
      </c>
      <c r="I11" s="3">
        <v>5</v>
      </c>
      <c r="J11" s="3">
        <v>5</v>
      </c>
      <c r="K11" s="3">
        <f t="shared" si="1"/>
        <v>10</v>
      </c>
      <c r="L11" s="3">
        <v>9</v>
      </c>
      <c r="M11" s="3">
        <v>5</v>
      </c>
      <c r="N11" s="3">
        <f t="shared" si="2"/>
        <v>14</v>
      </c>
      <c r="O11" s="3">
        <v>8</v>
      </c>
      <c r="P11" s="3">
        <v>10</v>
      </c>
      <c r="Q11" s="3">
        <f t="shared" si="3"/>
        <v>18</v>
      </c>
      <c r="R11" s="43">
        <v>5</v>
      </c>
      <c r="S11" s="43">
        <v>0</v>
      </c>
      <c r="T11" s="43">
        <f t="shared" si="4"/>
        <v>5</v>
      </c>
      <c r="U11" s="44">
        <f t="shared" si="5"/>
        <v>-7</v>
      </c>
    </row>
    <row r="12" spans="1:21" ht="36.75" customHeight="1" x14ac:dyDescent="0.15">
      <c r="A12" s="58" t="s">
        <v>15</v>
      </c>
      <c r="B12" s="44">
        <v>429</v>
      </c>
      <c r="C12" s="44">
        <v>456</v>
      </c>
      <c r="D12" s="44">
        <v>507</v>
      </c>
      <c r="E12" s="44">
        <f t="shared" si="0"/>
        <v>963</v>
      </c>
      <c r="F12" s="3">
        <v>0</v>
      </c>
      <c r="G12" s="3">
        <v>0</v>
      </c>
      <c r="H12" s="3">
        <f t="shared" si="6"/>
        <v>0</v>
      </c>
      <c r="I12" s="3">
        <v>2</v>
      </c>
      <c r="J12" s="3">
        <v>2</v>
      </c>
      <c r="K12" s="3">
        <f t="shared" si="1"/>
        <v>4</v>
      </c>
      <c r="L12" s="3">
        <v>0</v>
      </c>
      <c r="M12" s="3">
        <v>0</v>
      </c>
      <c r="N12" s="3">
        <f t="shared" si="2"/>
        <v>0</v>
      </c>
      <c r="O12" s="3">
        <v>0</v>
      </c>
      <c r="P12" s="3">
        <v>1</v>
      </c>
      <c r="Q12" s="3">
        <f t="shared" si="3"/>
        <v>1</v>
      </c>
      <c r="R12" s="43">
        <v>0</v>
      </c>
      <c r="S12" s="43">
        <v>1</v>
      </c>
      <c r="T12" s="43">
        <f t="shared" si="4"/>
        <v>1</v>
      </c>
      <c r="U12" s="44">
        <f t="shared" si="5"/>
        <v>-4</v>
      </c>
    </row>
    <row r="13" spans="1:21" ht="36.75" customHeight="1" thickBot="1" x14ac:dyDescent="0.2">
      <c r="A13" s="4" t="s">
        <v>17</v>
      </c>
      <c r="B13" s="55">
        <v>5114</v>
      </c>
      <c r="C13" s="55">
        <v>6251</v>
      </c>
      <c r="D13" s="55">
        <v>6586</v>
      </c>
      <c r="E13" s="44">
        <f t="shared" si="0"/>
        <v>12837</v>
      </c>
      <c r="F13" s="5">
        <v>5</v>
      </c>
      <c r="G13" s="5">
        <v>3</v>
      </c>
      <c r="H13" s="5">
        <f t="shared" si="6"/>
        <v>8</v>
      </c>
      <c r="I13" s="5">
        <v>13</v>
      </c>
      <c r="J13" s="5">
        <v>5</v>
      </c>
      <c r="K13" s="5">
        <f t="shared" si="1"/>
        <v>18</v>
      </c>
      <c r="L13" s="5">
        <v>15</v>
      </c>
      <c r="M13" s="5">
        <v>13</v>
      </c>
      <c r="N13" s="5">
        <f t="shared" si="2"/>
        <v>28</v>
      </c>
      <c r="O13" s="5">
        <v>10</v>
      </c>
      <c r="P13" s="5">
        <v>8</v>
      </c>
      <c r="Q13" s="5">
        <f t="shared" si="3"/>
        <v>18</v>
      </c>
      <c r="R13" s="45">
        <v>-2</v>
      </c>
      <c r="S13" s="45">
        <v>1</v>
      </c>
      <c r="T13" s="43">
        <f t="shared" si="4"/>
        <v>-1</v>
      </c>
      <c r="U13" s="44">
        <f t="shared" si="5"/>
        <v>-1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76913</v>
      </c>
      <c r="C14" s="46">
        <f>SUM(C7:C13)</f>
        <v>83131</v>
      </c>
      <c r="D14" s="46">
        <f>SUM(D7:D13)</f>
        <v>83558</v>
      </c>
      <c r="E14" s="7">
        <f>C14+D14</f>
        <v>166689</v>
      </c>
      <c r="F14" s="7">
        <f>SUM(F7:F13)</f>
        <v>25</v>
      </c>
      <c r="G14" s="7">
        <f>SUM(G7:G13)</f>
        <v>32</v>
      </c>
      <c r="H14" s="7">
        <f t="shared" si="6"/>
        <v>57</v>
      </c>
      <c r="I14" s="7">
        <f t="shared" ref="I14:U14" si="7">SUM(I7:I13)</f>
        <v>107</v>
      </c>
      <c r="J14" s="7">
        <f t="shared" si="7"/>
        <v>100</v>
      </c>
      <c r="K14" s="7">
        <f t="shared" si="7"/>
        <v>207</v>
      </c>
      <c r="L14" s="7">
        <f t="shared" si="7"/>
        <v>174</v>
      </c>
      <c r="M14" s="7">
        <f t="shared" si="7"/>
        <v>112</v>
      </c>
      <c r="N14" s="7">
        <f t="shared" si="7"/>
        <v>286</v>
      </c>
      <c r="O14" s="7">
        <f t="shared" si="7"/>
        <v>238</v>
      </c>
      <c r="P14" s="7">
        <f t="shared" si="7"/>
        <v>145</v>
      </c>
      <c r="Q14" s="7">
        <f t="shared" si="7"/>
        <v>383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-247</v>
      </c>
    </row>
    <row r="15" spans="1:21" ht="36.75" customHeight="1" thickTop="1" x14ac:dyDescent="0.15">
      <c r="A15" s="49" t="s">
        <v>37</v>
      </c>
      <c r="B15" s="50">
        <f>B14-B16</f>
        <v>-69</v>
      </c>
      <c r="C15" s="50">
        <f>C14-C16</f>
        <v>-146</v>
      </c>
      <c r="D15" s="50">
        <f>D14-D16</f>
        <v>-101</v>
      </c>
      <c r="E15" s="50">
        <f>C15+D15</f>
        <v>-247</v>
      </c>
      <c r="F15" s="81">
        <f>H14-K14</f>
        <v>-150</v>
      </c>
      <c r="G15" s="82"/>
      <c r="H15" s="82"/>
      <c r="I15" s="82"/>
      <c r="J15" s="82"/>
      <c r="K15" s="83"/>
      <c r="L15" s="81">
        <f>N14-Q14</f>
        <v>-97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76982</v>
      </c>
      <c r="C16" s="57">
        <v>83277</v>
      </c>
      <c r="D16" s="57">
        <v>83659</v>
      </c>
      <c r="E16" s="56">
        <v>166936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017C-9572-467E-B04A-FD95E13D70A3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48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20062</v>
      </c>
      <c r="C7" s="44">
        <v>20424</v>
      </c>
      <c r="D7" s="44">
        <v>20021</v>
      </c>
      <c r="E7" s="44">
        <f t="shared" ref="E7:E13" si="0">SUM(C7:D7)</f>
        <v>40445</v>
      </c>
      <c r="F7" s="3">
        <v>6</v>
      </c>
      <c r="G7" s="3">
        <v>9</v>
      </c>
      <c r="H7" s="3">
        <f t="shared" ref="H7:H14" si="1">SUM(F7+G7)</f>
        <v>15</v>
      </c>
      <c r="I7" s="3">
        <v>16</v>
      </c>
      <c r="J7" s="3">
        <v>23</v>
      </c>
      <c r="K7" s="3">
        <f t="shared" ref="K7:K13" si="2">SUM(I7+J7)</f>
        <v>39</v>
      </c>
      <c r="L7" s="3">
        <v>46</v>
      </c>
      <c r="M7" s="3">
        <v>34</v>
      </c>
      <c r="N7" s="3">
        <f t="shared" ref="N7:N13" si="3">SUM(L7+M7)</f>
        <v>80</v>
      </c>
      <c r="O7" s="3">
        <v>43</v>
      </c>
      <c r="P7" s="3">
        <v>29</v>
      </c>
      <c r="Q7" s="3">
        <f t="shared" ref="Q7:Q13" si="4">SUM(O7+P7)</f>
        <v>72</v>
      </c>
      <c r="R7" s="43">
        <v>-6</v>
      </c>
      <c r="S7" s="43">
        <v>-7</v>
      </c>
      <c r="T7" s="43">
        <f t="shared" ref="T7:T13" si="5">SUM(R7+S7)</f>
        <v>-13</v>
      </c>
      <c r="U7" s="44">
        <f t="shared" ref="U7:U13" si="6">H7-K7+N7-Q7+T7</f>
        <v>-29</v>
      </c>
    </row>
    <row r="8" spans="1:21" ht="36.75" customHeight="1" x14ac:dyDescent="0.15">
      <c r="A8" s="58" t="s">
        <v>18</v>
      </c>
      <c r="B8" s="44">
        <v>27778</v>
      </c>
      <c r="C8" s="44">
        <v>29804</v>
      </c>
      <c r="D8" s="44">
        <v>29779</v>
      </c>
      <c r="E8" s="44">
        <f t="shared" si="0"/>
        <v>59583</v>
      </c>
      <c r="F8" s="3">
        <v>10</v>
      </c>
      <c r="G8" s="3">
        <v>11</v>
      </c>
      <c r="H8" s="3">
        <f t="shared" si="1"/>
        <v>21</v>
      </c>
      <c r="I8" s="3">
        <v>36</v>
      </c>
      <c r="J8" s="3">
        <v>38</v>
      </c>
      <c r="K8" s="3">
        <f t="shared" si="2"/>
        <v>74</v>
      </c>
      <c r="L8" s="3">
        <v>52</v>
      </c>
      <c r="M8" s="3">
        <v>35</v>
      </c>
      <c r="N8" s="3">
        <f t="shared" si="3"/>
        <v>87</v>
      </c>
      <c r="O8" s="3">
        <v>80</v>
      </c>
      <c r="P8" s="3">
        <v>54</v>
      </c>
      <c r="Q8" s="3">
        <f t="shared" si="4"/>
        <v>134</v>
      </c>
      <c r="R8" s="43">
        <v>-2</v>
      </c>
      <c r="S8" s="43">
        <v>5</v>
      </c>
      <c r="T8" s="43">
        <f t="shared" si="5"/>
        <v>3</v>
      </c>
      <c r="U8" s="44">
        <f t="shared" si="6"/>
        <v>-97</v>
      </c>
    </row>
    <row r="9" spans="1:21" ht="36.75" customHeight="1" x14ac:dyDescent="0.15">
      <c r="A9" s="58" t="s">
        <v>12</v>
      </c>
      <c r="B9" s="44">
        <v>10492</v>
      </c>
      <c r="C9" s="44">
        <v>11332</v>
      </c>
      <c r="D9" s="44">
        <v>11099</v>
      </c>
      <c r="E9" s="44">
        <f t="shared" si="0"/>
        <v>22431</v>
      </c>
      <c r="F9" s="3">
        <v>5</v>
      </c>
      <c r="G9" s="3">
        <v>4</v>
      </c>
      <c r="H9" s="3">
        <f t="shared" si="1"/>
        <v>9</v>
      </c>
      <c r="I9" s="3">
        <v>9</v>
      </c>
      <c r="J9" s="3">
        <v>10</v>
      </c>
      <c r="K9" s="3">
        <f t="shared" si="2"/>
        <v>19</v>
      </c>
      <c r="L9" s="3">
        <v>24</v>
      </c>
      <c r="M9" s="3">
        <v>15</v>
      </c>
      <c r="N9" s="3">
        <f t="shared" si="3"/>
        <v>39</v>
      </c>
      <c r="O9" s="3">
        <v>42</v>
      </c>
      <c r="P9" s="3">
        <v>19</v>
      </c>
      <c r="Q9" s="3">
        <f t="shared" si="4"/>
        <v>61</v>
      </c>
      <c r="R9" s="43">
        <v>3</v>
      </c>
      <c r="S9" s="43">
        <v>6</v>
      </c>
      <c r="T9" s="43">
        <f t="shared" si="5"/>
        <v>9</v>
      </c>
      <c r="U9" s="44">
        <f t="shared" si="6"/>
        <v>-23</v>
      </c>
    </row>
    <row r="10" spans="1:21" ht="36.75" customHeight="1" x14ac:dyDescent="0.15">
      <c r="A10" s="58" t="s">
        <v>13</v>
      </c>
      <c r="B10" s="44">
        <v>9396</v>
      </c>
      <c r="C10" s="44">
        <v>10511</v>
      </c>
      <c r="D10" s="44">
        <v>11006</v>
      </c>
      <c r="E10" s="44">
        <f t="shared" si="0"/>
        <v>21517</v>
      </c>
      <c r="F10" s="3">
        <v>7</v>
      </c>
      <c r="G10" s="3">
        <v>2</v>
      </c>
      <c r="H10" s="3">
        <f t="shared" si="1"/>
        <v>9</v>
      </c>
      <c r="I10" s="3">
        <v>12</v>
      </c>
      <c r="J10" s="3">
        <v>12</v>
      </c>
      <c r="K10" s="3">
        <f t="shared" si="2"/>
        <v>24</v>
      </c>
      <c r="L10" s="3">
        <v>13</v>
      </c>
      <c r="M10" s="3">
        <v>21</v>
      </c>
      <c r="N10" s="3">
        <f t="shared" si="3"/>
        <v>34</v>
      </c>
      <c r="O10" s="3">
        <v>26</v>
      </c>
      <c r="P10" s="3">
        <v>19</v>
      </c>
      <c r="Q10" s="3">
        <f t="shared" si="4"/>
        <v>45</v>
      </c>
      <c r="R10" s="43">
        <v>-1</v>
      </c>
      <c r="S10" s="43">
        <v>-11</v>
      </c>
      <c r="T10" s="43">
        <f t="shared" si="5"/>
        <v>-12</v>
      </c>
      <c r="U10" s="44">
        <f t="shared" si="6"/>
        <v>-38</v>
      </c>
    </row>
    <row r="11" spans="1:21" ht="36.75" customHeight="1" x14ac:dyDescent="0.15">
      <c r="A11" s="58" t="s">
        <v>14</v>
      </c>
      <c r="B11" s="44">
        <v>3717</v>
      </c>
      <c r="C11" s="44">
        <v>4492</v>
      </c>
      <c r="D11" s="44">
        <v>4663</v>
      </c>
      <c r="E11" s="44">
        <f t="shared" si="0"/>
        <v>9155</v>
      </c>
      <c r="F11" s="3">
        <v>4</v>
      </c>
      <c r="G11" s="3">
        <v>0</v>
      </c>
      <c r="H11" s="3">
        <f t="shared" si="1"/>
        <v>4</v>
      </c>
      <c r="I11" s="3">
        <v>4</v>
      </c>
      <c r="J11" s="3">
        <v>4</v>
      </c>
      <c r="K11" s="3">
        <f t="shared" si="2"/>
        <v>8</v>
      </c>
      <c r="L11" s="3">
        <v>8</v>
      </c>
      <c r="M11" s="3">
        <v>2</v>
      </c>
      <c r="N11" s="3">
        <f t="shared" si="3"/>
        <v>10</v>
      </c>
      <c r="O11" s="3">
        <v>15</v>
      </c>
      <c r="P11" s="3">
        <v>10</v>
      </c>
      <c r="Q11" s="3">
        <f t="shared" si="4"/>
        <v>25</v>
      </c>
      <c r="R11" s="43">
        <v>4</v>
      </c>
      <c r="S11" s="43">
        <v>3</v>
      </c>
      <c r="T11" s="43">
        <f t="shared" si="5"/>
        <v>7</v>
      </c>
      <c r="U11" s="44">
        <f t="shared" si="6"/>
        <v>-12</v>
      </c>
    </row>
    <row r="12" spans="1:21" ht="36.75" customHeight="1" x14ac:dyDescent="0.15">
      <c r="A12" s="58" t="s">
        <v>15</v>
      </c>
      <c r="B12" s="44">
        <v>429</v>
      </c>
      <c r="C12" s="44">
        <v>458</v>
      </c>
      <c r="D12" s="44">
        <v>509</v>
      </c>
      <c r="E12" s="44">
        <f t="shared" si="0"/>
        <v>967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0</v>
      </c>
      <c r="K12" s="3">
        <f t="shared" si="2"/>
        <v>0</v>
      </c>
      <c r="L12" s="3">
        <v>1</v>
      </c>
      <c r="M12" s="3">
        <v>1</v>
      </c>
      <c r="N12" s="3">
        <f t="shared" si="3"/>
        <v>2</v>
      </c>
      <c r="O12" s="3">
        <v>1</v>
      </c>
      <c r="P12" s="3">
        <v>0</v>
      </c>
      <c r="Q12" s="3">
        <f t="shared" si="4"/>
        <v>1</v>
      </c>
      <c r="R12" s="43">
        <v>0</v>
      </c>
      <c r="S12" s="43">
        <v>-1</v>
      </c>
      <c r="T12" s="43">
        <f t="shared" si="5"/>
        <v>-1</v>
      </c>
      <c r="U12" s="44">
        <f t="shared" si="6"/>
        <v>0</v>
      </c>
    </row>
    <row r="13" spans="1:21" ht="36.75" customHeight="1" thickBot="1" x14ac:dyDescent="0.2">
      <c r="A13" s="4" t="s">
        <v>17</v>
      </c>
      <c r="B13" s="55">
        <v>5108</v>
      </c>
      <c r="C13" s="55">
        <v>6256</v>
      </c>
      <c r="D13" s="55">
        <v>6582</v>
      </c>
      <c r="E13" s="44">
        <f t="shared" si="0"/>
        <v>12838</v>
      </c>
      <c r="F13" s="5">
        <v>3</v>
      </c>
      <c r="G13" s="5">
        <v>0</v>
      </c>
      <c r="H13" s="5">
        <f t="shared" si="1"/>
        <v>3</v>
      </c>
      <c r="I13" s="5">
        <v>2</v>
      </c>
      <c r="J13" s="5">
        <v>7</v>
      </c>
      <c r="K13" s="5">
        <f t="shared" si="2"/>
        <v>9</v>
      </c>
      <c r="L13" s="5">
        <v>7</v>
      </c>
      <c r="M13" s="5">
        <v>4</v>
      </c>
      <c r="N13" s="5">
        <f t="shared" si="3"/>
        <v>11</v>
      </c>
      <c r="O13" s="5">
        <v>11</v>
      </c>
      <c r="P13" s="5">
        <v>15</v>
      </c>
      <c r="Q13" s="5">
        <f t="shared" si="4"/>
        <v>26</v>
      </c>
      <c r="R13" s="45">
        <v>2</v>
      </c>
      <c r="S13" s="45">
        <v>5</v>
      </c>
      <c r="T13" s="43">
        <f t="shared" si="5"/>
        <v>7</v>
      </c>
      <c r="U13" s="44">
        <f t="shared" si="6"/>
        <v>-14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76982</v>
      </c>
      <c r="C14" s="46">
        <f>SUM(C7:C13)</f>
        <v>83277</v>
      </c>
      <c r="D14" s="46">
        <f>SUM(D7:D13)</f>
        <v>83659</v>
      </c>
      <c r="E14" s="7">
        <f>C14+D14</f>
        <v>166936</v>
      </c>
      <c r="F14" s="7">
        <f>SUM(F7:F13)</f>
        <v>35</v>
      </c>
      <c r="G14" s="7">
        <f>SUM(G7:G13)</f>
        <v>26</v>
      </c>
      <c r="H14" s="7">
        <f t="shared" si="1"/>
        <v>61</v>
      </c>
      <c r="I14" s="7">
        <f t="shared" ref="I14:U14" si="7">SUM(I7:I13)</f>
        <v>79</v>
      </c>
      <c r="J14" s="7">
        <f t="shared" si="7"/>
        <v>94</v>
      </c>
      <c r="K14" s="7">
        <f t="shared" si="7"/>
        <v>173</v>
      </c>
      <c r="L14" s="7">
        <f t="shared" si="7"/>
        <v>151</v>
      </c>
      <c r="M14" s="7">
        <f t="shared" si="7"/>
        <v>112</v>
      </c>
      <c r="N14" s="7">
        <f t="shared" si="7"/>
        <v>263</v>
      </c>
      <c r="O14" s="7">
        <f t="shared" si="7"/>
        <v>218</v>
      </c>
      <c r="P14" s="7">
        <f t="shared" si="7"/>
        <v>146</v>
      </c>
      <c r="Q14" s="7">
        <f t="shared" si="7"/>
        <v>364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-213</v>
      </c>
    </row>
    <row r="15" spans="1:21" ht="36.75" customHeight="1" thickTop="1" x14ac:dyDescent="0.15">
      <c r="A15" s="49" t="s">
        <v>37</v>
      </c>
      <c r="B15" s="50">
        <f>B14-B16</f>
        <v>-60</v>
      </c>
      <c r="C15" s="50">
        <f>C14-C16</f>
        <v>-111</v>
      </c>
      <c r="D15" s="50">
        <f>D14-D16</f>
        <v>-102</v>
      </c>
      <c r="E15" s="50">
        <f>C15+D15</f>
        <v>-213</v>
      </c>
      <c r="F15" s="81">
        <f>H14-K14</f>
        <v>-112</v>
      </c>
      <c r="G15" s="82"/>
      <c r="H15" s="82"/>
      <c r="I15" s="82"/>
      <c r="J15" s="82"/>
      <c r="K15" s="83"/>
      <c r="L15" s="81">
        <f>N14-Q14</f>
        <v>-101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77042</v>
      </c>
      <c r="C16" s="57">
        <v>83388</v>
      </c>
      <c r="D16" s="57">
        <v>83761</v>
      </c>
      <c r="E16" s="56">
        <v>167149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4213-D1BC-45EA-8B17-F50200398F04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49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20063</v>
      </c>
      <c r="C7" s="44">
        <v>20437</v>
      </c>
      <c r="D7" s="44">
        <v>20037</v>
      </c>
      <c r="E7" s="44">
        <f t="shared" ref="E7:E13" si="0">SUM(C7:D7)</f>
        <v>40474</v>
      </c>
      <c r="F7" s="3">
        <v>2</v>
      </c>
      <c r="G7" s="3">
        <v>8</v>
      </c>
      <c r="H7" s="3">
        <f t="shared" ref="H7:H14" si="1">SUM(F7+G7)</f>
        <v>10</v>
      </c>
      <c r="I7" s="3">
        <v>31</v>
      </c>
      <c r="J7" s="3">
        <v>24</v>
      </c>
      <c r="K7" s="3">
        <f t="shared" ref="K7:K13" si="2">SUM(I7+J7)</f>
        <v>55</v>
      </c>
      <c r="L7" s="3">
        <v>59</v>
      </c>
      <c r="M7" s="3">
        <v>21</v>
      </c>
      <c r="N7" s="3">
        <f t="shared" ref="N7:N13" si="3">SUM(L7+M7)</f>
        <v>80</v>
      </c>
      <c r="O7" s="3">
        <v>52</v>
      </c>
      <c r="P7" s="3">
        <v>38</v>
      </c>
      <c r="Q7" s="3">
        <f t="shared" ref="Q7:Q13" si="4">SUM(O7+P7)</f>
        <v>90</v>
      </c>
      <c r="R7" s="43">
        <v>1</v>
      </c>
      <c r="S7" s="43">
        <v>3</v>
      </c>
      <c r="T7" s="43">
        <f t="shared" ref="T7:T13" si="5">SUM(R7+S7)</f>
        <v>4</v>
      </c>
      <c r="U7" s="44">
        <f t="shared" ref="U7:U13" si="6">H7-K7+N7-Q7+T7</f>
        <v>-51</v>
      </c>
    </row>
    <row r="8" spans="1:21" ht="36.75" customHeight="1" x14ac:dyDescent="0.15">
      <c r="A8" s="58" t="s">
        <v>18</v>
      </c>
      <c r="B8" s="44">
        <v>27836</v>
      </c>
      <c r="C8" s="44">
        <v>29860</v>
      </c>
      <c r="D8" s="44">
        <v>29820</v>
      </c>
      <c r="E8" s="44">
        <f t="shared" si="0"/>
        <v>59680</v>
      </c>
      <c r="F8" s="3">
        <v>11</v>
      </c>
      <c r="G8" s="3">
        <v>17</v>
      </c>
      <c r="H8" s="3">
        <f t="shared" si="1"/>
        <v>28</v>
      </c>
      <c r="I8" s="3">
        <v>31</v>
      </c>
      <c r="J8" s="3">
        <v>29</v>
      </c>
      <c r="K8" s="3">
        <f t="shared" si="2"/>
        <v>60</v>
      </c>
      <c r="L8" s="3">
        <v>56</v>
      </c>
      <c r="M8" s="3">
        <v>47</v>
      </c>
      <c r="N8" s="3">
        <f t="shared" si="3"/>
        <v>103</v>
      </c>
      <c r="O8" s="3">
        <v>71</v>
      </c>
      <c r="P8" s="3">
        <v>57</v>
      </c>
      <c r="Q8" s="3">
        <f t="shared" si="4"/>
        <v>128</v>
      </c>
      <c r="R8" s="43">
        <v>-2</v>
      </c>
      <c r="S8" s="43">
        <v>-1</v>
      </c>
      <c r="T8" s="43">
        <f t="shared" si="5"/>
        <v>-3</v>
      </c>
      <c r="U8" s="44">
        <f t="shared" si="6"/>
        <v>-60</v>
      </c>
    </row>
    <row r="9" spans="1:21" ht="36.75" customHeight="1" x14ac:dyDescent="0.15">
      <c r="A9" s="58" t="s">
        <v>12</v>
      </c>
      <c r="B9" s="44">
        <v>10490</v>
      </c>
      <c r="C9" s="44">
        <v>11351</v>
      </c>
      <c r="D9" s="44">
        <v>11103</v>
      </c>
      <c r="E9" s="44">
        <f t="shared" si="0"/>
        <v>22454</v>
      </c>
      <c r="F9" s="3">
        <v>8</v>
      </c>
      <c r="G9" s="3">
        <v>3</v>
      </c>
      <c r="H9" s="3">
        <f t="shared" si="1"/>
        <v>11</v>
      </c>
      <c r="I9" s="3">
        <v>19</v>
      </c>
      <c r="J9" s="3">
        <v>12</v>
      </c>
      <c r="K9" s="3">
        <f t="shared" si="2"/>
        <v>31</v>
      </c>
      <c r="L9" s="3">
        <v>31</v>
      </c>
      <c r="M9" s="3">
        <v>20</v>
      </c>
      <c r="N9" s="3">
        <f t="shared" si="3"/>
        <v>51</v>
      </c>
      <c r="O9" s="3">
        <v>36</v>
      </c>
      <c r="P9" s="3">
        <v>29</v>
      </c>
      <c r="Q9" s="3">
        <f t="shared" si="4"/>
        <v>65</v>
      </c>
      <c r="R9" s="43">
        <v>-5</v>
      </c>
      <c r="S9" s="43">
        <v>-11</v>
      </c>
      <c r="T9" s="43">
        <f t="shared" si="5"/>
        <v>-16</v>
      </c>
      <c r="U9" s="44">
        <f t="shared" si="6"/>
        <v>-50</v>
      </c>
    </row>
    <row r="10" spans="1:21" ht="36.75" customHeight="1" x14ac:dyDescent="0.15">
      <c r="A10" s="58" t="s">
        <v>13</v>
      </c>
      <c r="B10" s="44">
        <v>9405</v>
      </c>
      <c r="C10" s="44">
        <v>10530</v>
      </c>
      <c r="D10" s="44">
        <v>11025</v>
      </c>
      <c r="E10" s="44">
        <f t="shared" si="0"/>
        <v>21555</v>
      </c>
      <c r="F10" s="3">
        <v>3</v>
      </c>
      <c r="G10" s="3">
        <v>8</v>
      </c>
      <c r="H10" s="3">
        <f t="shared" si="1"/>
        <v>11</v>
      </c>
      <c r="I10" s="3">
        <v>14</v>
      </c>
      <c r="J10" s="3">
        <v>10</v>
      </c>
      <c r="K10" s="3">
        <f t="shared" si="2"/>
        <v>24</v>
      </c>
      <c r="L10" s="3">
        <v>21</v>
      </c>
      <c r="M10" s="3">
        <v>11</v>
      </c>
      <c r="N10" s="3">
        <f t="shared" si="3"/>
        <v>32</v>
      </c>
      <c r="O10" s="3">
        <v>23</v>
      </c>
      <c r="P10" s="3">
        <v>30</v>
      </c>
      <c r="Q10" s="3">
        <f t="shared" si="4"/>
        <v>53</v>
      </c>
      <c r="R10" s="43">
        <v>1</v>
      </c>
      <c r="S10" s="43">
        <v>5</v>
      </c>
      <c r="T10" s="43">
        <f t="shared" si="5"/>
        <v>6</v>
      </c>
      <c r="U10" s="44">
        <f t="shared" si="6"/>
        <v>-28</v>
      </c>
    </row>
    <row r="11" spans="1:21" ht="36.75" customHeight="1" x14ac:dyDescent="0.15">
      <c r="A11" s="58" t="s">
        <v>14</v>
      </c>
      <c r="B11" s="44">
        <v>3713</v>
      </c>
      <c r="C11" s="44">
        <v>4495</v>
      </c>
      <c r="D11" s="44">
        <v>4672</v>
      </c>
      <c r="E11" s="44">
        <f t="shared" si="0"/>
        <v>9167</v>
      </c>
      <c r="F11" s="3">
        <v>1</v>
      </c>
      <c r="G11" s="3">
        <v>1</v>
      </c>
      <c r="H11" s="3">
        <f t="shared" si="1"/>
        <v>2</v>
      </c>
      <c r="I11" s="3">
        <v>5</v>
      </c>
      <c r="J11" s="3">
        <v>4</v>
      </c>
      <c r="K11" s="3">
        <f t="shared" si="2"/>
        <v>9</v>
      </c>
      <c r="L11" s="3">
        <v>8</v>
      </c>
      <c r="M11" s="3">
        <v>6</v>
      </c>
      <c r="N11" s="3">
        <f t="shared" si="3"/>
        <v>14</v>
      </c>
      <c r="O11" s="3">
        <v>6</v>
      </c>
      <c r="P11" s="3">
        <v>8</v>
      </c>
      <c r="Q11" s="3">
        <f t="shared" si="4"/>
        <v>14</v>
      </c>
      <c r="R11" s="43">
        <v>-1</v>
      </c>
      <c r="S11" s="43">
        <v>-2</v>
      </c>
      <c r="T11" s="43">
        <f t="shared" si="5"/>
        <v>-3</v>
      </c>
      <c r="U11" s="44">
        <f t="shared" si="6"/>
        <v>-10</v>
      </c>
    </row>
    <row r="12" spans="1:21" ht="36.75" customHeight="1" x14ac:dyDescent="0.15">
      <c r="A12" s="58" t="s">
        <v>15</v>
      </c>
      <c r="B12" s="44">
        <v>428</v>
      </c>
      <c r="C12" s="44">
        <v>458</v>
      </c>
      <c r="D12" s="44">
        <v>509</v>
      </c>
      <c r="E12" s="44">
        <f t="shared" si="0"/>
        <v>967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3</v>
      </c>
      <c r="K12" s="3">
        <f t="shared" si="2"/>
        <v>5</v>
      </c>
      <c r="L12" s="3">
        <v>4</v>
      </c>
      <c r="M12" s="3">
        <v>2</v>
      </c>
      <c r="N12" s="3">
        <f t="shared" si="3"/>
        <v>6</v>
      </c>
      <c r="O12" s="3">
        <v>2</v>
      </c>
      <c r="P12" s="3">
        <v>1</v>
      </c>
      <c r="Q12" s="3">
        <f t="shared" si="4"/>
        <v>3</v>
      </c>
      <c r="R12" s="43">
        <v>0</v>
      </c>
      <c r="S12" s="43">
        <v>0</v>
      </c>
      <c r="T12" s="43">
        <f t="shared" si="5"/>
        <v>0</v>
      </c>
      <c r="U12" s="44">
        <f t="shared" si="6"/>
        <v>-2</v>
      </c>
    </row>
    <row r="13" spans="1:21" ht="36.75" customHeight="1" thickBot="1" x14ac:dyDescent="0.2">
      <c r="A13" s="4" t="s">
        <v>17</v>
      </c>
      <c r="B13" s="55">
        <v>5107</v>
      </c>
      <c r="C13" s="55">
        <v>6257</v>
      </c>
      <c r="D13" s="55">
        <v>6595</v>
      </c>
      <c r="E13" s="44">
        <f t="shared" si="0"/>
        <v>12852</v>
      </c>
      <c r="F13" s="5">
        <v>6</v>
      </c>
      <c r="G13" s="5">
        <v>0</v>
      </c>
      <c r="H13" s="5">
        <f t="shared" si="1"/>
        <v>6</v>
      </c>
      <c r="I13" s="5">
        <v>10</v>
      </c>
      <c r="J13" s="5">
        <v>7</v>
      </c>
      <c r="K13" s="5">
        <f t="shared" si="2"/>
        <v>17</v>
      </c>
      <c r="L13" s="5">
        <v>8</v>
      </c>
      <c r="M13" s="5">
        <v>6</v>
      </c>
      <c r="N13" s="5">
        <f t="shared" si="3"/>
        <v>14</v>
      </c>
      <c r="O13" s="5">
        <v>13</v>
      </c>
      <c r="P13" s="5">
        <v>15</v>
      </c>
      <c r="Q13" s="5">
        <f t="shared" si="4"/>
        <v>28</v>
      </c>
      <c r="R13" s="45">
        <v>6</v>
      </c>
      <c r="S13" s="45">
        <v>6</v>
      </c>
      <c r="T13" s="43">
        <f t="shared" si="5"/>
        <v>12</v>
      </c>
      <c r="U13" s="44">
        <f t="shared" si="6"/>
        <v>-13</v>
      </c>
    </row>
    <row r="14" spans="1:21" s="48" customFormat="1" ht="36.75" customHeight="1" thickTop="1" thickBot="1" x14ac:dyDescent="0.2">
      <c r="A14" s="6" t="s">
        <v>16</v>
      </c>
      <c r="B14" s="7">
        <f>SUM(B7:B13)</f>
        <v>77042</v>
      </c>
      <c r="C14" s="46">
        <f>SUM(C7:C13)</f>
        <v>83388</v>
      </c>
      <c r="D14" s="46">
        <f>SUM(D7:D13)</f>
        <v>83761</v>
      </c>
      <c r="E14" s="7">
        <f>C14+D14</f>
        <v>167149</v>
      </c>
      <c r="F14" s="7">
        <f>SUM(F7:F13)</f>
        <v>31</v>
      </c>
      <c r="G14" s="7">
        <f>SUM(G7:G13)</f>
        <v>37</v>
      </c>
      <c r="H14" s="7">
        <f t="shared" si="1"/>
        <v>68</v>
      </c>
      <c r="I14" s="7">
        <f t="shared" ref="I14:U14" si="7">SUM(I7:I13)</f>
        <v>112</v>
      </c>
      <c r="J14" s="7">
        <f t="shared" si="7"/>
        <v>89</v>
      </c>
      <c r="K14" s="7">
        <f t="shared" si="7"/>
        <v>201</v>
      </c>
      <c r="L14" s="7">
        <f t="shared" si="7"/>
        <v>187</v>
      </c>
      <c r="M14" s="7">
        <f t="shared" si="7"/>
        <v>113</v>
      </c>
      <c r="N14" s="7">
        <f t="shared" si="7"/>
        <v>300</v>
      </c>
      <c r="O14" s="7">
        <f t="shared" si="7"/>
        <v>203</v>
      </c>
      <c r="P14" s="7">
        <f t="shared" si="7"/>
        <v>178</v>
      </c>
      <c r="Q14" s="7">
        <f t="shared" si="7"/>
        <v>381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-214</v>
      </c>
    </row>
    <row r="15" spans="1:21" ht="36.75" customHeight="1" thickTop="1" x14ac:dyDescent="0.15">
      <c r="A15" s="49" t="s">
        <v>37</v>
      </c>
      <c r="B15" s="50">
        <f>B14-B16</f>
        <v>-45</v>
      </c>
      <c r="C15" s="50">
        <f>C14-C16</f>
        <v>-97</v>
      </c>
      <c r="D15" s="50">
        <f>D14-D16</f>
        <v>-117</v>
      </c>
      <c r="E15" s="50">
        <f>C15+D15</f>
        <v>-214</v>
      </c>
      <c r="F15" s="81">
        <f>H14-K14</f>
        <v>-133</v>
      </c>
      <c r="G15" s="82"/>
      <c r="H15" s="82"/>
      <c r="I15" s="82"/>
      <c r="J15" s="82"/>
      <c r="K15" s="83"/>
      <c r="L15" s="81">
        <f>N14-Q14</f>
        <v>-81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77087</v>
      </c>
      <c r="C16" s="57">
        <v>83485</v>
      </c>
      <c r="D16" s="57">
        <v>83878</v>
      </c>
      <c r="E16" s="56">
        <v>167363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DE06-AE0F-429A-8678-86ABCAA0C8D6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50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20069</v>
      </c>
      <c r="C7" s="44">
        <v>20458</v>
      </c>
      <c r="D7" s="44">
        <v>20067</v>
      </c>
      <c r="E7" s="44">
        <f t="shared" ref="E7:E13" si="0">SUM(C7:D7)</f>
        <v>40525</v>
      </c>
      <c r="F7" s="3">
        <v>5</v>
      </c>
      <c r="G7" s="3">
        <v>4</v>
      </c>
      <c r="H7" s="3">
        <f t="shared" ref="H7:H14" si="1">SUM(F7+G7)</f>
        <v>9</v>
      </c>
      <c r="I7" s="3">
        <v>32</v>
      </c>
      <c r="J7" s="3">
        <v>26</v>
      </c>
      <c r="K7" s="3">
        <f t="shared" ref="K7:K13" si="2">SUM(I7+J7)</f>
        <v>58</v>
      </c>
      <c r="L7" s="3">
        <v>166</v>
      </c>
      <c r="M7" s="3">
        <v>72</v>
      </c>
      <c r="N7" s="3">
        <f t="shared" ref="N7:N13" si="3">SUM(L7+M7)</f>
        <v>238</v>
      </c>
      <c r="O7" s="3">
        <v>105</v>
      </c>
      <c r="P7" s="3">
        <v>66</v>
      </c>
      <c r="Q7" s="3">
        <f t="shared" ref="Q7:Q13" si="4">SUM(O7+P7)</f>
        <v>171</v>
      </c>
      <c r="R7" s="43">
        <v>-13</v>
      </c>
      <c r="S7" s="43">
        <v>-16</v>
      </c>
      <c r="T7" s="43">
        <f t="shared" ref="T7:T13" si="5">SUM(R7+S7)</f>
        <v>-29</v>
      </c>
      <c r="U7" s="44">
        <f t="shared" ref="U7:U13" si="6">H7-K7+N7-Q7+T7</f>
        <v>-11</v>
      </c>
    </row>
    <row r="8" spans="1:21" ht="36.75" customHeight="1" x14ac:dyDescent="0.15">
      <c r="A8" s="58" t="s">
        <v>18</v>
      </c>
      <c r="B8" s="44">
        <v>27869</v>
      </c>
      <c r="C8" s="44">
        <v>29897</v>
      </c>
      <c r="D8" s="44">
        <v>29843</v>
      </c>
      <c r="E8" s="44">
        <f t="shared" si="0"/>
        <v>59740</v>
      </c>
      <c r="F8" s="3">
        <v>11</v>
      </c>
      <c r="G8" s="3">
        <v>12</v>
      </c>
      <c r="H8" s="3">
        <f t="shared" si="1"/>
        <v>23</v>
      </c>
      <c r="I8" s="3">
        <v>31</v>
      </c>
      <c r="J8" s="3">
        <v>43</v>
      </c>
      <c r="K8" s="3">
        <f t="shared" si="2"/>
        <v>74</v>
      </c>
      <c r="L8" s="3">
        <v>129</v>
      </c>
      <c r="M8" s="3">
        <v>72</v>
      </c>
      <c r="N8" s="3">
        <f t="shared" si="3"/>
        <v>201</v>
      </c>
      <c r="O8" s="3">
        <v>134</v>
      </c>
      <c r="P8" s="3">
        <v>94</v>
      </c>
      <c r="Q8" s="3">
        <f t="shared" si="4"/>
        <v>228</v>
      </c>
      <c r="R8" s="43">
        <v>4</v>
      </c>
      <c r="S8" s="43">
        <v>18</v>
      </c>
      <c r="T8" s="43">
        <f t="shared" si="5"/>
        <v>22</v>
      </c>
      <c r="U8" s="44">
        <f t="shared" si="6"/>
        <v>-56</v>
      </c>
    </row>
    <row r="9" spans="1:21" ht="36.75" customHeight="1" x14ac:dyDescent="0.15">
      <c r="A9" s="58" t="s">
        <v>12</v>
      </c>
      <c r="B9" s="44">
        <v>10500</v>
      </c>
      <c r="C9" s="44">
        <v>11372</v>
      </c>
      <c r="D9" s="44">
        <v>11132</v>
      </c>
      <c r="E9" s="44">
        <f t="shared" si="0"/>
        <v>22504</v>
      </c>
      <c r="F9" s="3">
        <v>6</v>
      </c>
      <c r="G9" s="3">
        <v>5</v>
      </c>
      <c r="H9" s="3">
        <f t="shared" si="1"/>
        <v>11</v>
      </c>
      <c r="I9" s="3">
        <v>15</v>
      </c>
      <c r="J9" s="3">
        <v>9</v>
      </c>
      <c r="K9" s="3">
        <f t="shared" si="2"/>
        <v>24</v>
      </c>
      <c r="L9" s="3">
        <v>56</v>
      </c>
      <c r="M9" s="3">
        <v>42</v>
      </c>
      <c r="N9" s="3">
        <f t="shared" si="3"/>
        <v>98</v>
      </c>
      <c r="O9" s="3">
        <v>47</v>
      </c>
      <c r="P9" s="3">
        <v>38</v>
      </c>
      <c r="Q9" s="3">
        <f t="shared" si="4"/>
        <v>85</v>
      </c>
      <c r="R9" s="43">
        <v>9</v>
      </c>
      <c r="S9" s="43">
        <v>-4</v>
      </c>
      <c r="T9" s="43">
        <f t="shared" si="5"/>
        <v>5</v>
      </c>
      <c r="U9" s="44">
        <f t="shared" si="6"/>
        <v>5</v>
      </c>
    </row>
    <row r="10" spans="1:21" ht="36.75" customHeight="1" x14ac:dyDescent="0.15">
      <c r="A10" s="58" t="s">
        <v>13</v>
      </c>
      <c r="B10" s="44">
        <v>9406</v>
      </c>
      <c r="C10" s="44">
        <v>10542</v>
      </c>
      <c r="D10" s="44">
        <v>11041</v>
      </c>
      <c r="E10" s="44">
        <f t="shared" si="0"/>
        <v>21583</v>
      </c>
      <c r="F10" s="3">
        <v>6</v>
      </c>
      <c r="G10" s="3">
        <v>3</v>
      </c>
      <c r="H10" s="3">
        <f t="shared" si="1"/>
        <v>9</v>
      </c>
      <c r="I10" s="3">
        <v>12</v>
      </c>
      <c r="J10" s="3">
        <v>18</v>
      </c>
      <c r="K10" s="3">
        <f t="shared" si="2"/>
        <v>30</v>
      </c>
      <c r="L10" s="3">
        <v>41</v>
      </c>
      <c r="M10" s="3">
        <v>18</v>
      </c>
      <c r="N10" s="3">
        <f t="shared" si="3"/>
        <v>59</v>
      </c>
      <c r="O10" s="3">
        <v>41</v>
      </c>
      <c r="P10" s="3">
        <v>26</v>
      </c>
      <c r="Q10" s="3">
        <f t="shared" si="4"/>
        <v>67</v>
      </c>
      <c r="R10" s="43">
        <v>-3</v>
      </c>
      <c r="S10" s="43">
        <v>0</v>
      </c>
      <c r="T10" s="43">
        <f t="shared" si="5"/>
        <v>-3</v>
      </c>
      <c r="U10" s="44">
        <f t="shared" si="6"/>
        <v>-32</v>
      </c>
    </row>
    <row r="11" spans="1:21" ht="36.75" customHeight="1" x14ac:dyDescent="0.15">
      <c r="A11" s="58" t="s">
        <v>14</v>
      </c>
      <c r="B11" s="44">
        <v>3711</v>
      </c>
      <c r="C11" s="44">
        <v>4498</v>
      </c>
      <c r="D11" s="44">
        <v>4679</v>
      </c>
      <c r="E11" s="44">
        <f t="shared" si="0"/>
        <v>9177</v>
      </c>
      <c r="F11" s="3">
        <v>1</v>
      </c>
      <c r="G11" s="3">
        <v>3</v>
      </c>
      <c r="H11" s="3">
        <f t="shared" si="1"/>
        <v>4</v>
      </c>
      <c r="I11" s="3">
        <v>3</v>
      </c>
      <c r="J11" s="3">
        <v>5</v>
      </c>
      <c r="K11" s="3">
        <f t="shared" si="2"/>
        <v>8</v>
      </c>
      <c r="L11" s="3">
        <v>8</v>
      </c>
      <c r="M11" s="3">
        <v>5</v>
      </c>
      <c r="N11" s="3">
        <f t="shared" si="3"/>
        <v>13</v>
      </c>
      <c r="O11" s="3">
        <v>17</v>
      </c>
      <c r="P11" s="3">
        <v>14</v>
      </c>
      <c r="Q11" s="3">
        <f t="shared" si="4"/>
        <v>31</v>
      </c>
      <c r="R11" s="43">
        <v>0</v>
      </c>
      <c r="S11" s="43">
        <v>3</v>
      </c>
      <c r="T11" s="43">
        <f t="shared" si="5"/>
        <v>3</v>
      </c>
      <c r="U11" s="44">
        <f t="shared" si="6"/>
        <v>-19</v>
      </c>
    </row>
    <row r="12" spans="1:21" ht="36.75" customHeight="1" x14ac:dyDescent="0.15">
      <c r="A12" s="58" t="s">
        <v>15</v>
      </c>
      <c r="B12" s="44">
        <v>431</v>
      </c>
      <c r="C12" s="44">
        <v>458</v>
      </c>
      <c r="D12" s="44">
        <v>511</v>
      </c>
      <c r="E12" s="44">
        <f t="shared" si="0"/>
        <v>969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0</v>
      </c>
      <c r="K12" s="3">
        <f t="shared" si="2"/>
        <v>2</v>
      </c>
      <c r="L12" s="3">
        <v>1</v>
      </c>
      <c r="M12" s="3">
        <v>2</v>
      </c>
      <c r="N12" s="3">
        <f t="shared" si="3"/>
        <v>3</v>
      </c>
      <c r="O12" s="3">
        <v>1</v>
      </c>
      <c r="P12" s="3">
        <v>2</v>
      </c>
      <c r="Q12" s="3">
        <f t="shared" si="4"/>
        <v>3</v>
      </c>
      <c r="R12" s="43">
        <v>0</v>
      </c>
      <c r="S12" s="43">
        <v>0</v>
      </c>
      <c r="T12" s="43">
        <f t="shared" si="5"/>
        <v>0</v>
      </c>
      <c r="U12" s="44">
        <f t="shared" si="6"/>
        <v>-2</v>
      </c>
    </row>
    <row r="13" spans="1:21" ht="36.75" customHeight="1" thickBot="1" x14ac:dyDescent="0.2">
      <c r="A13" s="4" t="s">
        <v>17</v>
      </c>
      <c r="B13" s="55">
        <v>5101</v>
      </c>
      <c r="C13" s="55">
        <v>6260</v>
      </c>
      <c r="D13" s="55">
        <v>6605</v>
      </c>
      <c r="E13" s="44">
        <f t="shared" si="0"/>
        <v>12865</v>
      </c>
      <c r="F13" s="5">
        <v>2</v>
      </c>
      <c r="G13" s="5">
        <v>2</v>
      </c>
      <c r="H13" s="5">
        <f t="shared" si="1"/>
        <v>4</v>
      </c>
      <c r="I13" s="5">
        <v>3</v>
      </c>
      <c r="J13" s="5">
        <v>5</v>
      </c>
      <c r="K13" s="5">
        <f t="shared" si="2"/>
        <v>8</v>
      </c>
      <c r="L13" s="5">
        <v>12</v>
      </c>
      <c r="M13" s="5">
        <v>15</v>
      </c>
      <c r="N13" s="5">
        <f t="shared" si="3"/>
        <v>27</v>
      </c>
      <c r="O13" s="5">
        <v>29</v>
      </c>
      <c r="P13" s="5">
        <v>19</v>
      </c>
      <c r="Q13" s="5">
        <f t="shared" si="4"/>
        <v>48</v>
      </c>
      <c r="R13" s="45">
        <v>3</v>
      </c>
      <c r="S13" s="45">
        <v>-1</v>
      </c>
      <c r="T13" s="43">
        <f t="shared" si="5"/>
        <v>2</v>
      </c>
      <c r="U13" s="44">
        <f t="shared" si="6"/>
        <v>-23</v>
      </c>
    </row>
    <row r="14" spans="1:21" s="48" customFormat="1" ht="36.75" customHeight="1" thickTop="1" thickBot="1" x14ac:dyDescent="0.2">
      <c r="A14" s="6" t="s">
        <v>16</v>
      </c>
      <c r="B14" s="7">
        <f>SUM(B7:B13)</f>
        <v>77087</v>
      </c>
      <c r="C14" s="46">
        <f>SUM(C7:C13)</f>
        <v>83485</v>
      </c>
      <c r="D14" s="46">
        <f>SUM(D7:D13)</f>
        <v>83878</v>
      </c>
      <c r="E14" s="7">
        <f>C14+D14</f>
        <v>167363</v>
      </c>
      <c r="F14" s="7">
        <f>SUM(F7:F13)</f>
        <v>31</v>
      </c>
      <c r="G14" s="7">
        <f>SUM(G7:G13)</f>
        <v>29</v>
      </c>
      <c r="H14" s="7">
        <f t="shared" si="1"/>
        <v>60</v>
      </c>
      <c r="I14" s="7">
        <f t="shared" ref="I14:U14" si="7">SUM(I7:I13)</f>
        <v>98</v>
      </c>
      <c r="J14" s="7">
        <f t="shared" si="7"/>
        <v>106</v>
      </c>
      <c r="K14" s="7">
        <f t="shared" si="7"/>
        <v>204</v>
      </c>
      <c r="L14" s="7">
        <f t="shared" si="7"/>
        <v>413</v>
      </c>
      <c r="M14" s="7">
        <f t="shared" si="7"/>
        <v>226</v>
      </c>
      <c r="N14" s="7">
        <f t="shared" si="7"/>
        <v>639</v>
      </c>
      <c r="O14" s="7">
        <f t="shared" si="7"/>
        <v>374</v>
      </c>
      <c r="P14" s="7">
        <f t="shared" si="7"/>
        <v>259</v>
      </c>
      <c r="Q14" s="7">
        <f t="shared" si="7"/>
        <v>633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-138</v>
      </c>
    </row>
    <row r="15" spans="1:21" ht="36.75" customHeight="1" thickTop="1" x14ac:dyDescent="0.15">
      <c r="A15" s="49" t="s">
        <v>37</v>
      </c>
      <c r="B15" s="50">
        <f>B14-B16</f>
        <v>123</v>
      </c>
      <c r="C15" s="50">
        <f>C14-C16</f>
        <v>-28</v>
      </c>
      <c r="D15" s="50">
        <f>D14-D16</f>
        <v>-110</v>
      </c>
      <c r="E15" s="50">
        <f>C15+D15</f>
        <v>-138</v>
      </c>
      <c r="F15" s="81">
        <f>H14-K14</f>
        <v>-144</v>
      </c>
      <c r="G15" s="82"/>
      <c r="H15" s="82"/>
      <c r="I15" s="82"/>
      <c r="J15" s="82"/>
      <c r="K15" s="83"/>
      <c r="L15" s="81">
        <f>N14-Q14</f>
        <v>6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76964</v>
      </c>
      <c r="C16" s="57">
        <v>83513</v>
      </c>
      <c r="D16" s="57">
        <v>83988</v>
      </c>
      <c r="E16" s="56">
        <v>167501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8FCE-1B03-4496-81AF-2B7F318D8695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51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19999</v>
      </c>
      <c r="C7" s="44">
        <v>20437</v>
      </c>
      <c r="D7" s="44">
        <v>20099</v>
      </c>
      <c r="E7" s="44">
        <f t="shared" ref="E7:E13" si="0">SUM(C7:D7)</f>
        <v>40536</v>
      </c>
      <c r="F7" s="3">
        <v>5</v>
      </c>
      <c r="G7" s="3">
        <v>6</v>
      </c>
      <c r="H7" s="3">
        <f t="shared" ref="H7:H14" si="1">SUM(F7+G7)</f>
        <v>11</v>
      </c>
      <c r="I7" s="3">
        <v>36</v>
      </c>
      <c r="J7" s="3">
        <v>25</v>
      </c>
      <c r="K7" s="3">
        <f t="shared" ref="K7:K13" si="2">SUM(I7+J7)</f>
        <v>61</v>
      </c>
      <c r="L7" s="3">
        <v>212</v>
      </c>
      <c r="M7" s="3">
        <v>79</v>
      </c>
      <c r="N7" s="3">
        <f t="shared" ref="N7:N13" si="3">SUM(L7+M7)</f>
        <v>291</v>
      </c>
      <c r="O7" s="3">
        <v>235</v>
      </c>
      <c r="P7" s="3">
        <v>150</v>
      </c>
      <c r="Q7" s="3">
        <f t="shared" ref="Q7:Q13" si="4">SUM(O7+P7)</f>
        <v>385</v>
      </c>
      <c r="R7" s="43">
        <v>-22</v>
      </c>
      <c r="S7" s="43">
        <v>-8</v>
      </c>
      <c r="T7" s="43">
        <f t="shared" ref="T7:T13" si="5">SUM(R7+S7)</f>
        <v>-30</v>
      </c>
      <c r="U7" s="44">
        <f t="shared" ref="U7:U13" si="6">H7-K7+N7-Q7+T7</f>
        <v>-174</v>
      </c>
    </row>
    <row r="8" spans="1:21" ht="36.75" customHeight="1" x14ac:dyDescent="0.15">
      <c r="A8" s="58" t="s">
        <v>18</v>
      </c>
      <c r="B8" s="44">
        <v>27847</v>
      </c>
      <c r="C8" s="44">
        <v>29918</v>
      </c>
      <c r="D8" s="44">
        <v>29878</v>
      </c>
      <c r="E8" s="44">
        <f t="shared" si="0"/>
        <v>59796</v>
      </c>
      <c r="F8" s="3">
        <v>12</v>
      </c>
      <c r="G8" s="3">
        <v>10</v>
      </c>
      <c r="H8" s="3">
        <f t="shared" si="1"/>
        <v>22</v>
      </c>
      <c r="I8" s="3">
        <v>47</v>
      </c>
      <c r="J8" s="3">
        <v>38</v>
      </c>
      <c r="K8" s="3">
        <f t="shared" si="2"/>
        <v>85</v>
      </c>
      <c r="L8" s="3">
        <v>193</v>
      </c>
      <c r="M8" s="3">
        <v>107</v>
      </c>
      <c r="N8" s="3">
        <f t="shared" si="3"/>
        <v>300</v>
      </c>
      <c r="O8" s="3">
        <v>221</v>
      </c>
      <c r="P8" s="3">
        <v>163</v>
      </c>
      <c r="Q8" s="3">
        <f t="shared" si="4"/>
        <v>384</v>
      </c>
      <c r="R8" s="43">
        <v>33</v>
      </c>
      <c r="S8" s="43">
        <v>1</v>
      </c>
      <c r="T8" s="43">
        <f t="shared" si="5"/>
        <v>34</v>
      </c>
      <c r="U8" s="44">
        <f t="shared" si="6"/>
        <v>-113</v>
      </c>
    </row>
    <row r="9" spans="1:21" ht="36.75" customHeight="1" x14ac:dyDescent="0.15">
      <c r="A9" s="58" t="s">
        <v>12</v>
      </c>
      <c r="B9" s="44">
        <v>10463</v>
      </c>
      <c r="C9" s="44">
        <v>11363</v>
      </c>
      <c r="D9" s="44">
        <v>11136</v>
      </c>
      <c r="E9" s="44">
        <f t="shared" si="0"/>
        <v>22499</v>
      </c>
      <c r="F9" s="3">
        <v>9</v>
      </c>
      <c r="G9" s="3">
        <v>7</v>
      </c>
      <c r="H9" s="3">
        <f t="shared" si="1"/>
        <v>16</v>
      </c>
      <c r="I9" s="3">
        <v>20</v>
      </c>
      <c r="J9" s="3">
        <v>13</v>
      </c>
      <c r="K9" s="3">
        <f t="shared" si="2"/>
        <v>33</v>
      </c>
      <c r="L9" s="3">
        <v>100</v>
      </c>
      <c r="M9" s="3">
        <v>39</v>
      </c>
      <c r="N9" s="3">
        <f t="shared" si="3"/>
        <v>139</v>
      </c>
      <c r="O9" s="3">
        <v>74</v>
      </c>
      <c r="P9" s="3">
        <v>66</v>
      </c>
      <c r="Q9" s="3">
        <f t="shared" si="4"/>
        <v>140</v>
      </c>
      <c r="R9" s="43">
        <v>4</v>
      </c>
      <c r="S9" s="43">
        <v>8</v>
      </c>
      <c r="T9" s="43">
        <f t="shared" si="5"/>
        <v>12</v>
      </c>
      <c r="U9" s="44">
        <f t="shared" si="6"/>
        <v>-6</v>
      </c>
    </row>
    <row r="10" spans="1:21" ht="36.75" customHeight="1" x14ac:dyDescent="0.15">
      <c r="A10" s="58" t="s">
        <v>13</v>
      </c>
      <c r="B10" s="44">
        <v>9401</v>
      </c>
      <c r="C10" s="44">
        <v>10551</v>
      </c>
      <c r="D10" s="44">
        <v>11064</v>
      </c>
      <c r="E10" s="44">
        <f t="shared" si="0"/>
        <v>21615</v>
      </c>
      <c r="F10" s="3">
        <v>6</v>
      </c>
      <c r="G10" s="3">
        <v>2</v>
      </c>
      <c r="H10" s="3">
        <f t="shared" si="1"/>
        <v>8</v>
      </c>
      <c r="I10" s="3">
        <v>15</v>
      </c>
      <c r="J10" s="3">
        <v>6</v>
      </c>
      <c r="K10" s="3">
        <f t="shared" si="2"/>
        <v>21</v>
      </c>
      <c r="L10" s="3">
        <v>51</v>
      </c>
      <c r="M10" s="3">
        <v>38</v>
      </c>
      <c r="N10" s="3">
        <f t="shared" si="3"/>
        <v>89</v>
      </c>
      <c r="O10" s="3">
        <v>55</v>
      </c>
      <c r="P10" s="3">
        <v>76</v>
      </c>
      <c r="Q10" s="3">
        <f t="shared" si="4"/>
        <v>131</v>
      </c>
      <c r="R10" s="43">
        <v>-19</v>
      </c>
      <c r="S10" s="43">
        <v>-3</v>
      </c>
      <c r="T10" s="43">
        <f t="shared" si="5"/>
        <v>-22</v>
      </c>
      <c r="U10" s="44">
        <f t="shared" si="6"/>
        <v>-77</v>
      </c>
    </row>
    <row r="11" spans="1:21" ht="36.75" customHeight="1" x14ac:dyDescent="0.15">
      <c r="A11" s="58" t="s">
        <v>14</v>
      </c>
      <c r="B11" s="44">
        <v>3717</v>
      </c>
      <c r="C11" s="44">
        <v>4509</v>
      </c>
      <c r="D11" s="44">
        <v>4687</v>
      </c>
      <c r="E11" s="44">
        <f t="shared" si="0"/>
        <v>9196</v>
      </c>
      <c r="F11" s="3">
        <v>2</v>
      </c>
      <c r="G11" s="3">
        <v>0</v>
      </c>
      <c r="H11" s="3">
        <f t="shared" si="1"/>
        <v>2</v>
      </c>
      <c r="I11" s="3">
        <v>11</v>
      </c>
      <c r="J11" s="3">
        <v>2</v>
      </c>
      <c r="K11" s="3">
        <f t="shared" si="2"/>
        <v>13</v>
      </c>
      <c r="L11" s="3">
        <v>23</v>
      </c>
      <c r="M11" s="3">
        <v>17</v>
      </c>
      <c r="N11" s="3">
        <f t="shared" si="3"/>
        <v>40</v>
      </c>
      <c r="O11" s="3">
        <v>34</v>
      </c>
      <c r="P11" s="3">
        <v>23</v>
      </c>
      <c r="Q11" s="3">
        <f t="shared" si="4"/>
        <v>57</v>
      </c>
      <c r="R11" s="43">
        <v>1</v>
      </c>
      <c r="S11" s="43">
        <v>4</v>
      </c>
      <c r="T11" s="43">
        <f t="shared" si="5"/>
        <v>5</v>
      </c>
      <c r="U11" s="44">
        <f t="shared" si="6"/>
        <v>-23</v>
      </c>
    </row>
    <row r="12" spans="1:21" ht="36.75" customHeight="1" x14ac:dyDescent="0.15">
      <c r="A12" s="58" t="s">
        <v>15</v>
      </c>
      <c r="B12" s="44">
        <v>431</v>
      </c>
      <c r="C12" s="44">
        <v>460</v>
      </c>
      <c r="D12" s="44">
        <v>511</v>
      </c>
      <c r="E12" s="44">
        <f t="shared" si="0"/>
        <v>971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1</v>
      </c>
      <c r="K12" s="3">
        <f t="shared" si="2"/>
        <v>2</v>
      </c>
      <c r="L12" s="3">
        <v>3</v>
      </c>
      <c r="M12" s="3">
        <v>2</v>
      </c>
      <c r="N12" s="3">
        <f t="shared" si="3"/>
        <v>5</v>
      </c>
      <c r="O12" s="3">
        <v>2</v>
      </c>
      <c r="P12" s="3">
        <v>4</v>
      </c>
      <c r="Q12" s="3">
        <f t="shared" si="4"/>
        <v>6</v>
      </c>
      <c r="R12" s="43">
        <v>0</v>
      </c>
      <c r="S12" s="43">
        <v>0</v>
      </c>
      <c r="T12" s="43">
        <f t="shared" si="5"/>
        <v>0</v>
      </c>
      <c r="U12" s="44">
        <f t="shared" si="6"/>
        <v>-3</v>
      </c>
    </row>
    <row r="13" spans="1:21" ht="36.75" customHeight="1" thickBot="1" x14ac:dyDescent="0.2">
      <c r="A13" s="4" t="s">
        <v>17</v>
      </c>
      <c r="B13" s="55">
        <v>5106</v>
      </c>
      <c r="C13" s="55">
        <v>6275</v>
      </c>
      <c r="D13" s="55">
        <v>6613</v>
      </c>
      <c r="E13" s="44">
        <f t="shared" si="0"/>
        <v>12888</v>
      </c>
      <c r="F13" s="5">
        <v>1</v>
      </c>
      <c r="G13" s="5">
        <v>4</v>
      </c>
      <c r="H13" s="5">
        <f t="shared" si="1"/>
        <v>5</v>
      </c>
      <c r="I13" s="5">
        <v>5</v>
      </c>
      <c r="J13" s="5">
        <v>5</v>
      </c>
      <c r="K13" s="5">
        <f t="shared" si="2"/>
        <v>10</v>
      </c>
      <c r="L13" s="5">
        <v>17</v>
      </c>
      <c r="M13" s="5">
        <v>16</v>
      </c>
      <c r="N13" s="5">
        <f t="shared" si="3"/>
        <v>33</v>
      </c>
      <c r="O13" s="5">
        <v>36</v>
      </c>
      <c r="P13" s="5">
        <v>27</v>
      </c>
      <c r="Q13" s="5">
        <f t="shared" si="4"/>
        <v>63</v>
      </c>
      <c r="R13" s="45">
        <v>3</v>
      </c>
      <c r="S13" s="45">
        <v>-2</v>
      </c>
      <c r="T13" s="43">
        <f t="shared" si="5"/>
        <v>1</v>
      </c>
      <c r="U13" s="44">
        <f t="shared" si="6"/>
        <v>-34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76964</v>
      </c>
      <c r="C14" s="46">
        <f>SUM(C7:C13)</f>
        <v>83513</v>
      </c>
      <c r="D14" s="46">
        <f>SUM(D7:D13)</f>
        <v>83988</v>
      </c>
      <c r="E14" s="7">
        <f>C14+D14</f>
        <v>167501</v>
      </c>
      <c r="F14" s="7">
        <f>SUM(F7:F13)</f>
        <v>35</v>
      </c>
      <c r="G14" s="7">
        <f>SUM(G7:G13)</f>
        <v>29</v>
      </c>
      <c r="H14" s="7">
        <f t="shared" si="1"/>
        <v>64</v>
      </c>
      <c r="I14" s="7">
        <f t="shared" ref="I14:U14" si="7">SUM(I7:I13)</f>
        <v>135</v>
      </c>
      <c r="J14" s="7">
        <f t="shared" si="7"/>
        <v>90</v>
      </c>
      <c r="K14" s="7">
        <f t="shared" si="7"/>
        <v>225</v>
      </c>
      <c r="L14" s="7">
        <f t="shared" si="7"/>
        <v>599</v>
      </c>
      <c r="M14" s="7">
        <f t="shared" si="7"/>
        <v>298</v>
      </c>
      <c r="N14" s="7">
        <f t="shared" si="7"/>
        <v>897</v>
      </c>
      <c r="O14" s="7">
        <f t="shared" si="7"/>
        <v>657</v>
      </c>
      <c r="P14" s="7">
        <f t="shared" si="7"/>
        <v>509</v>
      </c>
      <c r="Q14" s="7">
        <f t="shared" si="7"/>
        <v>1166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-430</v>
      </c>
    </row>
    <row r="15" spans="1:21" ht="36.75" customHeight="1" thickTop="1" x14ac:dyDescent="0.15">
      <c r="A15" s="49" t="s">
        <v>37</v>
      </c>
      <c r="B15" s="50">
        <f>B14-B16</f>
        <v>140</v>
      </c>
      <c r="C15" s="50">
        <f>C14-C16</f>
        <v>-158</v>
      </c>
      <c r="D15" s="50">
        <f>D14-D16</f>
        <v>-272</v>
      </c>
      <c r="E15" s="50">
        <f>C15+D15</f>
        <v>-430</v>
      </c>
      <c r="F15" s="81">
        <f>H14-K14</f>
        <v>-161</v>
      </c>
      <c r="G15" s="82"/>
      <c r="H15" s="82"/>
      <c r="I15" s="82"/>
      <c r="J15" s="82"/>
      <c r="K15" s="83"/>
      <c r="L15" s="81">
        <f>N14-Q14</f>
        <v>-269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76824</v>
      </c>
      <c r="C16" s="57">
        <v>83671</v>
      </c>
      <c r="D16" s="57">
        <v>84260</v>
      </c>
      <c r="E16" s="56">
        <v>167931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96F8-C57B-4A98-8121-5DB45295BB8C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52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19992</v>
      </c>
      <c r="C7" s="44">
        <v>20513</v>
      </c>
      <c r="D7" s="44">
        <v>20197</v>
      </c>
      <c r="E7" s="44">
        <f t="shared" ref="E7:E13" si="0">SUM(C7:D7)</f>
        <v>40710</v>
      </c>
      <c r="F7" s="3">
        <v>8</v>
      </c>
      <c r="G7" s="3">
        <v>5</v>
      </c>
      <c r="H7" s="3">
        <f t="shared" ref="H7:H14" si="1">SUM(F7+G7)</f>
        <v>13</v>
      </c>
      <c r="I7" s="3">
        <v>23</v>
      </c>
      <c r="J7" s="3">
        <v>39</v>
      </c>
      <c r="K7" s="3">
        <f t="shared" ref="K7:K13" si="2">SUM(I7+J7)</f>
        <v>62</v>
      </c>
      <c r="L7" s="3">
        <v>39</v>
      </c>
      <c r="M7" s="3">
        <v>28</v>
      </c>
      <c r="N7" s="3">
        <f t="shared" ref="N7:N13" si="3">SUM(L7+M7)</f>
        <v>67</v>
      </c>
      <c r="O7" s="3">
        <v>69</v>
      </c>
      <c r="P7" s="3">
        <v>42</v>
      </c>
      <c r="Q7" s="3">
        <f t="shared" ref="Q7:Q13" si="4">SUM(O7+P7)</f>
        <v>111</v>
      </c>
      <c r="R7" s="43">
        <v>-15</v>
      </c>
      <c r="S7" s="43">
        <v>-1</v>
      </c>
      <c r="T7" s="43">
        <f t="shared" ref="T7:T13" si="5">SUM(R7+S7)</f>
        <v>-16</v>
      </c>
      <c r="U7" s="44">
        <f t="shared" ref="U7:U13" si="6">H7-K7+N7-Q7+T7</f>
        <v>-109</v>
      </c>
    </row>
    <row r="8" spans="1:21" ht="36.75" customHeight="1" x14ac:dyDescent="0.15">
      <c r="A8" s="58" t="s">
        <v>18</v>
      </c>
      <c r="B8" s="44">
        <v>27765</v>
      </c>
      <c r="C8" s="44">
        <v>29948</v>
      </c>
      <c r="D8" s="44">
        <v>29961</v>
      </c>
      <c r="E8" s="44">
        <f t="shared" si="0"/>
        <v>59909</v>
      </c>
      <c r="F8" s="3">
        <v>7</v>
      </c>
      <c r="G8" s="3">
        <v>9</v>
      </c>
      <c r="H8" s="3">
        <f t="shared" si="1"/>
        <v>16</v>
      </c>
      <c r="I8" s="3">
        <v>35</v>
      </c>
      <c r="J8" s="3">
        <v>39</v>
      </c>
      <c r="K8" s="3">
        <f t="shared" si="2"/>
        <v>74</v>
      </c>
      <c r="L8" s="3">
        <v>65</v>
      </c>
      <c r="M8" s="3">
        <v>47</v>
      </c>
      <c r="N8" s="3">
        <f t="shared" si="3"/>
        <v>112</v>
      </c>
      <c r="O8" s="3">
        <v>74</v>
      </c>
      <c r="P8" s="3">
        <v>37</v>
      </c>
      <c r="Q8" s="3">
        <f t="shared" si="4"/>
        <v>111</v>
      </c>
      <c r="R8" s="43">
        <v>4</v>
      </c>
      <c r="S8" s="43">
        <v>8</v>
      </c>
      <c r="T8" s="43">
        <f t="shared" si="5"/>
        <v>12</v>
      </c>
      <c r="U8" s="44">
        <f t="shared" si="6"/>
        <v>-45</v>
      </c>
    </row>
    <row r="9" spans="1:21" ht="36.75" customHeight="1" x14ac:dyDescent="0.15">
      <c r="A9" s="58" t="s">
        <v>12</v>
      </c>
      <c r="B9" s="44">
        <v>10434</v>
      </c>
      <c r="C9" s="44">
        <v>11344</v>
      </c>
      <c r="D9" s="44">
        <v>11161</v>
      </c>
      <c r="E9" s="44">
        <f t="shared" si="0"/>
        <v>22505</v>
      </c>
      <c r="F9" s="3">
        <v>1</v>
      </c>
      <c r="G9" s="3">
        <v>2</v>
      </c>
      <c r="H9" s="3">
        <f t="shared" si="1"/>
        <v>3</v>
      </c>
      <c r="I9" s="3">
        <v>16</v>
      </c>
      <c r="J9" s="3">
        <v>15</v>
      </c>
      <c r="K9" s="3">
        <f t="shared" si="2"/>
        <v>31</v>
      </c>
      <c r="L9" s="3">
        <v>30</v>
      </c>
      <c r="M9" s="3">
        <v>22</v>
      </c>
      <c r="N9" s="3">
        <f t="shared" si="3"/>
        <v>52</v>
      </c>
      <c r="O9" s="3">
        <v>26</v>
      </c>
      <c r="P9" s="3">
        <v>18</v>
      </c>
      <c r="Q9" s="3">
        <f t="shared" si="4"/>
        <v>44</v>
      </c>
      <c r="R9" s="43">
        <v>8</v>
      </c>
      <c r="S9" s="43">
        <v>-3</v>
      </c>
      <c r="T9" s="43">
        <f t="shared" si="5"/>
        <v>5</v>
      </c>
      <c r="U9" s="44">
        <f t="shared" si="6"/>
        <v>-15</v>
      </c>
    </row>
    <row r="10" spans="1:21" ht="36.75" customHeight="1" x14ac:dyDescent="0.15">
      <c r="A10" s="58" t="s">
        <v>13</v>
      </c>
      <c r="B10" s="44">
        <v>9397</v>
      </c>
      <c r="C10" s="44">
        <v>10583</v>
      </c>
      <c r="D10" s="44">
        <v>11109</v>
      </c>
      <c r="E10" s="44">
        <f t="shared" si="0"/>
        <v>21692</v>
      </c>
      <c r="F10" s="3">
        <v>3</v>
      </c>
      <c r="G10" s="3">
        <v>7</v>
      </c>
      <c r="H10" s="3">
        <f t="shared" si="1"/>
        <v>10</v>
      </c>
      <c r="I10" s="3">
        <v>12</v>
      </c>
      <c r="J10" s="3">
        <v>13</v>
      </c>
      <c r="K10" s="3">
        <f t="shared" si="2"/>
        <v>25</v>
      </c>
      <c r="L10" s="3">
        <v>23</v>
      </c>
      <c r="M10" s="3">
        <v>14</v>
      </c>
      <c r="N10" s="3">
        <f t="shared" si="3"/>
        <v>37</v>
      </c>
      <c r="O10" s="3">
        <v>31</v>
      </c>
      <c r="P10" s="3">
        <v>23</v>
      </c>
      <c r="Q10" s="3">
        <f t="shared" si="4"/>
        <v>54</v>
      </c>
      <c r="R10" s="43">
        <v>-2</v>
      </c>
      <c r="S10" s="43">
        <v>-10</v>
      </c>
      <c r="T10" s="43">
        <f t="shared" si="5"/>
        <v>-12</v>
      </c>
      <c r="U10" s="44">
        <f t="shared" si="6"/>
        <v>-44</v>
      </c>
    </row>
    <row r="11" spans="1:21" ht="36.75" customHeight="1" x14ac:dyDescent="0.15">
      <c r="A11" s="58" t="s">
        <v>14</v>
      </c>
      <c r="B11" s="44">
        <v>3710</v>
      </c>
      <c r="C11" s="44">
        <v>4528</v>
      </c>
      <c r="D11" s="44">
        <v>4691</v>
      </c>
      <c r="E11" s="44">
        <f t="shared" si="0"/>
        <v>9219</v>
      </c>
      <c r="F11" s="3">
        <v>4</v>
      </c>
      <c r="G11" s="3">
        <v>3</v>
      </c>
      <c r="H11" s="3">
        <f t="shared" si="1"/>
        <v>7</v>
      </c>
      <c r="I11" s="3">
        <v>3</v>
      </c>
      <c r="J11" s="3">
        <v>9</v>
      </c>
      <c r="K11" s="3">
        <f t="shared" si="2"/>
        <v>12</v>
      </c>
      <c r="L11" s="3">
        <v>11</v>
      </c>
      <c r="M11" s="3">
        <v>9</v>
      </c>
      <c r="N11" s="3">
        <f t="shared" si="3"/>
        <v>20</v>
      </c>
      <c r="O11" s="3">
        <v>7</v>
      </c>
      <c r="P11" s="3">
        <v>5</v>
      </c>
      <c r="Q11" s="3">
        <f t="shared" si="4"/>
        <v>12</v>
      </c>
      <c r="R11" s="43">
        <v>1</v>
      </c>
      <c r="S11" s="43">
        <v>-3</v>
      </c>
      <c r="T11" s="43">
        <f t="shared" si="5"/>
        <v>-2</v>
      </c>
      <c r="U11" s="44">
        <f t="shared" si="6"/>
        <v>1</v>
      </c>
    </row>
    <row r="12" spans="1:21" ht="36.75" customHeight="1" x14ac:dyDescent="0.15">
      <c r="A12" s="58" t="s">
        <v>15</v>
      </c>
      <c r="B12" s="44">
        <v>429</v>
      </c>
      <c r="C12" s="44">
        <v>460</v>
      </c>
      <c r="D12" s="44">
        <v>514</v>
      </c>
      <c r="E12" s="44">
        <f t="shared" si="0"/>
        <v>974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1</v>
      </c>
      <c r="K12" s="3">
        <f t="shared" si="2"/>
        <v>1</v>
      </c>
      <c r="L12" s="3">
        <v>2</v>
      </c>
      <c r="M12" s="3">
        <v>1</v>
      </c>
      <c r="N12" s="3">
        <f t="shared" si="3"/>
        <v>3</v>
      </c>
      <c r="O12" s="3">
        <v>0</v>
      </c>
      <c r="P12" s="3">
        <v>0</v>
      </c>
      <c r="Q12" s="3">
        <f t="shared" si="4"/>
        <v>0</v>
      </c>
      <c r="R12" s="43">
        <v>1</v>
      </c>
      <c r="S12" s="43">
        <v>0</v>
      </c>
      <c r="T12" s="43">
        <f t="shared" si="5"/>
        <v>1</v>
      </c>
      <c r="U12" s="44">
        <f t="shared" si="6"/>
        <v>3</v>
      </c>
    </row>
    <row r="13" spans="1:21" ht="36.75" customHeight="1" thickBot="1" x14ac:dyDescent="0.2">
      <c r="A13" s="4" t="s">
        <v>17</v>
      </c>
      <c r="B13" s="55">
        <v>5097</v>
      </c>
      <c r="C13" s="55">
        <v>6295</v>
      </c>
      <c r="D13" s="55">
        <v>6627</v>
      </c>
      <c r="E13" s="44">
        <f t="shared" si="0"/>
        <v>12922</v>
      </c>
      <c r="F13" s="5">
        <v>5</v>
      </c>
      <c r="G13" s="5">
        <v>2</v>
      </c>
      <c r="H13" s="5">
        <f t="shared" si="1"/>
        <v>7</v>
      </c>
      <c r="I13" s="5">
        <v>11</v>
      </c>
      <c r="J13" s="5">
        <v>7</v>
      </c>
      <c r="K13" s="5">
        <f t="shared" si="2"/>
        <v>18</v>
      </c>
      <c r="L13" s="5">
        <v>9</v>
      </c>
      <c r="M13" s="5">
        <v>5</v>
      </c>
      <c r="N13" s="5">
        <f t="shared" si="3"/>
        <v>14</v>
      </c>
      <c r="O13" s="5">
        <v>8</v>
      </c>
      <c r="P13" s="5">
        <v>5</v>
      </c>
      <c r="Q13" s="5">
        <f t="shared" si="4"/>
        <v>13</v>
      </c>
      <c r="R13" s="45">
        <v>3</v>
      </c>
      <c r="S13" s="45">
        <v>9</v>
      </c>
      <c r="T13" s="43">
        <f t="shared" si="5"/>
        <v>12</v>
      </c>
      <c r="U13" s="44">
        <f t="shared" si="6"/>
        <v>2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76824</v>
      </c>
      <c r="C14" s="46">
        <f>SUM(C7:C13)</f>
        <v>83671</v>
      </c>
      <c r="D14" s="46">
        <f>SUM(D7:D13)</f>
        <v>84260</v>
      </c>
      <c r="E14" s="7">
        <f>C14+D14</f>
        <v>167931</v>
      </c>
      <c r="F14" s="7">
        <f>SUM(F7:F13)</f>
        <v>28</v>
      </c>
      <c r="G14" s="7">
        <f>SUM(G7:G13)</f>
        <v>28</v>
      </c>
      <c r="H14" s="7">
        <f t="shared" si="1"/>
        <v>56</v>
      </c>
      <c r="I14" s="7">
        <f t="shared" ref="I14:U14" si="7">SUM(I7:I13)</f>
        <v>100</v>
      </c>
      <c r="J14" s="7">
        <f t="shared" si="7"/>
        <v>123</v>
      </c>
      <c r="K14" s="7">
        <f t="shared" si="7"/>
        <v>223</v>
      </c>
      <c r="L14" s="7">
        <f t="shared" si="7"/>
        <v>179</v>
      </c>
      <c r="M14" s="7">
        <f t="shared" si="7"/>
        <v>126</v>
      </c>
      <c r="N14" s="7">
        <f t="shared" si="7"/>
        <v>305</v>
      </c>
      <c r="O14" s="7">
        <f t="shared" si="7"/>
        <v>215</v>
      </c>
      <c r="P14" s="7">
        <f t="shared" si="7"/>
        <v>130</v>
      </c>
      <c r="Q14" s="7">
        <f t="shared" si="7"/>
        <v>345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-207</v>
      </c>
    </row>
    <row r="15" spans="1:21" ht="36.75" customHeight="1" thickTop="1" x14ac:dyDescent="0.15">
      <c r="A15" s="49" t="s">
        <v>37</v>
      </c>
      <c r="B15" s="50">
        <f>B14-B16</f>
        <v>-52</v>
      </c>
      <c r="C15" s="50">
        <f>C14-C16</f>
        <v>-108</v>
      </c>
      <c r="D15" s="50">
        <f>D14-D16</f>
        <v>-99</v>
      </c>
      <c r="E15" s="50">
        <f>C15+D15</f>
        <v>-207</v>
      </c>
      <c r="F15" s="81">
        <f>H14-K14</f>
        <v>-167</v>
      </c>
      <c r="G15" s="82"/>
      <c r="H15" s="82"/>
      <c r="I15" s="82"/>
      <c r="J15" s="82"/>
      <c r="K15" s="83"/>
      <c r="L15" s="81">
        <f>N14-Q14</f>
        <v>-40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76876</v>
      </c>
      <c r="C16" s="57">
        <v>83779</v>
      </c>
      <c r="D16" s="57">
        <v>84359</v>
      </c>
      <c r="E16" s="56">
        <v>168138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5D09-3F25-42BC-A163-A6FEDA9F978A}">
  <sheetPr>
    <pageSetUpPr fitToPage="1"/>
  </sheetPr>
  <dimension ref="A1:U20"/>
  <sheetViews>
    <sheetView showGridLines="0" zoomScale="85" zoomScaleNormal="85" workbookViewId="0">
      <selection activeCell="F15" sqref="F15:K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3" spans="1:21" x14ac:dyDescent="0.15">
      <c r="Q3" s="41"/>
      <c r="U3" s="42" t="s">
        <v>53</v>
      </c>
    </row>
    <row r="4" spans="1:21" x14ac:dyDescent="0.15">
      <c r="A4" s="80"/>
      <c r="B4" s="80" t="s">
        <v>34</v>
      </c>
      <c r="C4" s="80" t="s">
        <v>35</v>
      </c>
      <c r="D4" s="80"/>
      <c r="E4" s="80"/>
      <c r="F4" s="80" t="s">
        <v>0</v>
      </c>
      <c r="G4" s="80"/>
      <c r="H4" s="80"/>
      <c r="I4" s="80"/>
      <c r="J4" s="80"/>
      <c r="K4" s="80"/>
      <c r="L4" s="80" t="s">
        <v>1</v>
      </c>
      <c r="M4" s="80"/>
      <c r="N4" s="80"/>
      <c r="O4" s="80"/>
      <c r="P4" s="80"/>
      <c r="Q4" s="80"/>
      <c r="R4" s="80" t="s">
        <v>2</v>
      </c>
      <c r="S4" s="80"/>
      <c r="T4" s="80"/>
      <c r="U4" s="87" t="s">
        <v>41</v>
      </c>
    </row>
    <row r="5" spans="1:21" x14ac:dyDescent="0.15">
      <c r="A5" s="80"/>
      <c r="B5" s="80"/>
      <c r="C5" s="80"/>
      <c r="D5" s="80"/>
      <c r="E5" s="80"/>
      <c r="F5" s="80" t="s">
        <v>3</v>
      </c>
      <c r="G5" s="80"/>
      <c r="H5" s="80"/>
      <c r="I5" s="80" t="s">
        <v>4</v>
      </c>
      <c r="J5" s="80"/>
      <c r="K5" s="80"/>
      <c r="L5" s="80" t="s">
        <v>5</v>
      </c>
      <c r="M5" s="80"/>
      <c r="N5" s="80"/>
      <c r="O5" s="80" t="s">
        <v>6</v>
      </c>
      <c r="P5" s="80"/>
      <c r="Q5" s="80"/>
      <c r="R5" s="80" t="s">
        <v>7</v>
      </c>
      <c r="S5" s="80"/>
      <c r="T5" s="80"/>
      <c r="U5" s="88"/>
    </row>
    <row r="6" spans="1:21" x14ac:dyDescent="0.15">
      <c r="A6" s="80"/>
      <c r="B6" s="80"/>
      <c r="C6" s="58" t="s">
        <v>8</v>
      </c>
      <c r="D6" s="58" t="s">
        <v>9</v>
      </c>
      <c r="E6" s="58" t="s">
        <v>36</v>
      </c>
      <c r="F6" s="58" t="s">
        <v>8</v>
      </c>
      <c r="G6" s="58" t="s">
        <v>9</v>
      </c>
      <c r="H6" s="58" t="s">
        <v>10</v>
      </c>
      <c r="I6" s="58" t="s">
        <v>8</v>
      </c>
      <c r="J6" s="58" t="s">
        <v>9</v>
      </c>
      <c r="K6" s="58" t="s">
        <v>10</v>
      </c>
      <c r="L6" s="58" t="s">
        <v>8</v>
      </c>
      <c r="M6" s="58" t="s">
        <v>9</v>
      </c>
      <c r="N6" s="58" t="s">
        <v>10</v>
      </c>
      <c r="O6" s="58" t="s">
        <v>8</v>
      </c>
      <c r="P6" s="58" t="s">
        <v>9</v>
      </c>
      <c r="Q6" s="58" t="s">
        <v>10</v>
      </c>
      <c r="R6" s="58" t="s">
        <v>8</v>
      </c>
      <c r="S6" s="58" t="s">
        <v>9</v>
      </c>
      <c r="T6" s="58" t="s">
        <v>10</v>
      </c>
      <c r="U6" s="88"/>
    </row>
    <row r="7" spans="1:21" ht="36.75" customHeight="1" x14ac:dyDescent="0.15">
      <c r="A7" s="58" t="s">
        <v>11</v>
      </c>
      <c r="B7" s="44">
        <v>20042</v>
      </c>
      <c r="C7" s="44">
        <v>20573</v>
      </c>
      <c r="D7" s="44">
        <v>20246</v>
      </c>
      <c r="E7" s="44">
        <f t="shared" ref="E7:E13" si="0">SUM(C7:D7)</f>
        <v>40819</v>
      </c>
      <c r="F7" s="3">
        <v>8</v>
      </c>
      <c r="G7" s="3">
        <v>8</v>
      </c>
      <c r="H7" s="3">
        <f t="shared" ref="H7:H14" si="1">SUM(F7+G7)</f>
        <v>16</v>
      </c>
      <c r="I7" s="3">
        <v>40</v>
      </c>
      <c r="J7" s="3">
        <v>38</v>
      </c>
      <c r="K7" s="3">
        <f t="shared" ref="K7:K13" si="2">SUM(I7+J7)</f>
        <v>78</v>
      </c>
      <c r="L7" s="3">
        <v>50</v>
      </c>
      <c r="M7" s="3">
        <v>27</v>
      </c>
      <c r="N7" s="3">
        <f t="shared" ref="N7:N13" si="3">SUM(L7+M7)</f>
        <v>77</v>
      </c>
      <c r="O7" s="3">
        <v>57</v>
      </c>
      <c r="P7" s="3">
        <v>30</v>
      </c>
      <c r="Q7" s="3">
        <f t="shared" ref="Q7:Q13" si="4">SUM(O7+P7)</f>
        <v>87</v>
      </c>
      <c r="R7" s="43">
        <v>-13</v>
      </c>
      <c r="S7" s="43">
        <v>-12</v>
      </c>
      <c r="T7" s="43">
        <f t="shared" ref="T7:T13" si="5">SUM(R7+S7)</f>
        <v>-25</v>
      </c>
      <c r="U7" s="44">
        <f t="shared" ref="U7:U13" si="6">H7-K7+N7-Q7+T7</f>
        <v>-97</v>
      </c>
    </row>
    <row r="8" spans="1:21" ht="36.75" customHeight="1" x14ac:dyDescent="0.15">
      <c r="A8" s="58" t="s">
        <v>18</v>
      </c>
      <c r="B8" s="44">
        <v>27774</v>
      </c>
      <c r="C8" s="44">
        <v>29981</v>
      </c>
      <c r="D8" s="44">
        <v>29973</v>
      </c>
      <c r="E8" s="44">
        <f t="shared" si="0"/>
        <v>59954</v>
      </c>
      <c r="F8" s="3">
        <v>18</v>
      </c>
      <c r="G8" s="3">
        <v>7</v>
      </c>
      <c r="H8" s="3">
        <f t="shared" si="1"/>
        <v>25</v>
      </c>
      <c r="I8" s="3">
        <v>60</v>
      </c>
      <c r="J8" s="3">
        <v>37</v>
      </c>
      <c r="K8" s="3">
        <f t="shared" si="2"/>
        <v>97</v>
      </c>
      <c r="L8" s="3">
        <v>55</v>
      </c>
      <c r="M8" s="3">
        <v>39</v>
      </c>
      <c r="N8" s="3">
        <f t="shared" si="3"/>
        <v>94</v>
      </c>
      <c r="O8" s="3">
        <v>68</v>
      </c>
      <c r="P8" s="3">
        <v>44</v>
      </c>
      <c r="Q8" s="3">
        <f t="shared" si="4"/>
        <v>112</v>
      </c>
      <c r="R8" s="43">
        <v>5</v>
      </c>
      <c r="S8" s="43">
        <v>10</v>
      </c>
      <c r="T8" s="43">
        <f t="shared" si="5"/>
        <v>15</v>
      </c>
      <c r="U8" s="44">
        <f t="shared" si="6"/>
        <v>-75</v>
      </c>
    </row>
    <row r="9" spans="1:21" ht="36.75" customHeight="1" x14ac:dyDescent="0.15">
      <c r="A9" s="58" t="s">
        <v>12</v>
      </c>
      <c r="B9" s="44">
        <v>10427</v>
      </c>
      <c r="C9" s="44">
        <v>11347</v>
      </c>
      <c r="D9" s="44">
        <v>11173</v>
      </c>
      <c r="E9" s="44">
        <f t="shared" si="0"/>
        <v>22520</v>
      </c>
      <c r="F9" s="3">
        <v>3</v>
      </c>
      <c r="G9" s="3">
        <v>4</v>
      </c>
      <c r="H9" s="3">
        <f t="shared" si="1"/>
        <v>7</v>
      </c>
      <c r="I9" s="3">
        <v>18</v>
      </c>
      <c r="J9" s="3">
        <v>19</v>
      </c>
      <c r="K9" s="3">
        <f t="shared" si="2"/>
        <v>37</v>
      </c>
      <c r="L9" s="3">
        <v>23</v>
      </c>
      <c r="M9" s="3">
        <v>11</v>
      </c>
      <c r="N9" s="3">
        <f t="shared" si="3"/>
        <v>34</v>
      </c>
      <c r="O9" s="3">
        <v>24</v>
      </c>
      <c r="P9" s="3">
        <v>18</v>
      </c>
      <c r="Q9" s="3">
        <f t="shared" si="4"/>
        <v>42</v>
      </c>
      <c r="R9" s="43">
        <v>3</v>
      </c>
      <c r="S9" s="43">
        <v>-3</v>
      </c>
      <c r="T9" s="43">
        <f t="shared" si="5"/>
        <v>0</v>
      </c>
      <c r="U9" s="44">
        <f t="shared" si="6"/>
        <v>-38</v>
      </c>
    </row>
    <row r="10" spans="1:21" ht="36.75" customHeight="1" x14ac:dyDescent="0.15">
      <c r="A10" s="58" t="s">
        <v>13</v>
      </c>
      <c r="B10" s="44">
        <v>9412</v>
      </c>
      <c r="C10" s="44">
        <v>10602</v>
      </c>
      <c r="D10" s="44">
        <v>11134</v>
      </c>
      <c r="E10" s="44">
        <f t="shared" si="0"/>
        <v>21736</v>
      </c>
      <c r="F10" s="3">
        <v>7</v>
      </c>
      <c r="G10" s="3">
        <v>3</v>
      </c>
      <c r="H10" s="3">
        <f t="shared" si="1"/>
        <v>10</v>
      </c>
      <c r="I10" s="3">
        <v>14</v>
      </c>
      <c r="J10" s="3">
        <v>18</v>
      </c>
      <c r="K10" s="3">
        <f t="shared" si="2"/>
        <v>32</v>
      </c>
      <c r="L10" s="3">
        <v>19</v>
      </c>
      <c r="M10" s="3">
        <v>8</v>
      </c>
      <c r="N10" s="3">
        <f t="shared" si="3"/>
        <v>27</v>
      </c>
      <c r="O10" s="3">
        <v>21</v>
      </c>
      <c r="P10" s="3">
        <v>15</v>
      </c>
      <c r="Q10" s="3">
        <f t="shared" si="4"/>
        <v>36</v>
      </c>
      <c r="R10" s="43">
        <v>1</v>
      </c>
      <c r="S10" s="43">
        <v>4</v>
      </c>
      <c r="T10" s="43">
        <f t="shared" si="5"/>
        <v>5</v>
      </c>
      <c r="U10" s="44">
        <f t="shared" si="6"/>
        <v>-26</v>
      </c>
    </row>
    <row r="11" spans="1:21" ht="36.75" customHeight="1" x14ac:dyDescent="0.15">
      <c r="A11" s="58" t="s">
        <v>14</v>
      </c>
      <c r="B11" s="44">
        <v>3698</v>
      </c>
      <c r="C11" s="44">
        <v>4522</v>
      </c>
      <c r="D11" s="44">
        <v>4696</v>
      </c>
      <c r="E11" s="44">
        <f t="shared" si="0"/>
        <v>9218</v>
      </c>
      <c r="F11" s="3">
        <v>0</v>
      </c>
      <c r="G11" s="3">
        <v>2</v>
      </c>
      <c r="H11" s="3">
        <f t="shared" si="1"/>
        <v>2</v>
      </c>
      <c r="I11" s="3">
        <v>7</v>
      </c>
      <c r="J11" s="3">
        <v>9</v>
      </c>
      <c r="K11" s="3">
        <f t="shared" si="2"/>
        <v>16</v>
      </c>
      <c r="L11" s="3">
        <v>4</v>
      </c>
      <c r="M11" s="3">
        <v>0</v>
      </c>
      <c r="N11" s="3">
        <f t="shared" si="3"/>
        <v>4</v>
      </c>
      <c r="O11" s="3">
        <v>2</v>
      </c>
      <c r="P11" s="3">
        <v>2</v>
      </c>
      <c r="Q11" s="3">
        <f t="shared" si="4"/>
        <v>4</v>
      </c>
      <c r="R11" s="43">
        <v>0</v>
      </c>
      <c r="S11" s="43">
        <v>-1</v>
      </c>
      <c r="T11" s="43">
        <f t="shared" si="5"/>
        <v>-1</v>
      </c>
      <c r="U11" s="44">
        <f t="shared" si="6"/>
        <v>-15</v>
      </c>
    </row>
    <row r="12" spans="1:21" ht="36.75" customHeight="1" x14ac:dyDescent="0.15">
      <c r="A12" s="58" t="s">
        <v>15</v>
      </c>
      <c r="B12" s="44">
        <v>428</v>
      </c>
      <c r="C12" s="44">
        <v>457</v>
      </c>
      <c r="D12" s="44">
        <v>514</v>
      </c>
      <c r="E12" s="44">
        <f t="shared" si="0"/>
        <v>971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4</v>
      </c>
      <c r="K12" s="3">
        <f t="shared" si="2"/>
        <v>5</v>
      </c>
      <c r="L12" s="3">
        <v>2</v>
      </c>
      <c r="M12" s="3">
        <v>3</v>
      </c>
      <c r="N12" s="3">
        <f t="shared" si="3"/>
        <v>5</v>
      </c>
      <c r="O12" s="3">
        <v>1</v>
      </c>
      <c r="P12" s="3">
        <v>2</v>
      </c>
      <c r="Q12" s="3">
        <f t="shared" si="4"/>
        <v>3</v>
      </c>
      <c r="R12" s="43">
        <v>-1</v>
      </c>
      <c r="S12" s="43">
        <v>0</v>
      </c>
      <c r="T12" s="43">
        <f t="shared" si="5"/>
        <v>-1</v>
      </c>
      <c r="U12" s="44">
        <f t="shared" si="6"/>
        <v>-4</v>
      </c>
    </row>
    <row r="13" spans="1:21" ht="36.75" customHeight="1" thickBot="1" x14ac:dyDescent="0.2">
      <c r="A13" s="4" t="s">
        <v>17</v>
      </c>
      <c r="B13" s="55">
        <v>5095</v>
      </c>
      <c r="C13" s="55">
        <v>6297</v>
      </c>
      <c r="D13" s="55">
        <v>6623</v>
      </c>
      <c r="E13" s="44">
        <f t="shared" si="0"/>
        <v>12920</v>
      </c>
      <c r="F13" s="5">
        <v>2</v>
      </c>
      <c r="G13" s="5">
        <v>2</v>
      </c>
      <c r="H13" s="5">
        <f t="shared" si="1"/>
        <v>4</v>
      </c>
      <c r="I13" s="5">
        <v>6</v>
      </c>
      <c r="J13" s="5">
        <v>10</v>
      </c>
      <c r="K13" s="5">
        <f t="shared" si="2"/>
        <v>16</v>
      </c>
      <c r="L13" s="5">
        <v>7</v>
      </c>
      <c r="M13" s="5">
        <v>4</v>
      </c>
      <c r="N13" s="5">
        <f t="shared" si="3"/>
        <v>11</v>
      </c>
      <c r="O13" s="5">
        <v>12</v>
      </c>
      <c r="P13" s="5">
        <v>10</v>
      </c>
      <c r="Q13" s="5">
        <f t="shared" si="4"/>
        <v>22</v>
      </c>
      <c r="R13" s="45">
        <v>5</v>
      </c>
      <c r="S13" s="45">
        <v>2</v>
      </c>
      <c r="T13" s="43">
        <f t="shared" si="5"/>
        <v>7</v>
      </c>
      <c r="U13" s="44">
        <f t="shared" si="6"/>
        <v>-16</v>
      </c>
    </row>
    <row r="14" spans="1:21" s="48" customFormat="1" ht="36.75" customHeight="1" thickTop="1" thickBot="1" x14ac:dyDescent="0.2">
      <c r="A14" s="6" t="s">
        <v>16</v>
      </c>
      <c r="B14" s="7">
        <f>SUM(B7:B13)</f>
        <v>76876</v>
      </c>
      <c r="C14" s="46">
        <f>SUM(C7:C13)</f>
        <v>83779</v>
      </c>
      <c r="D14" s="46">
        <f>SUM(D7:D13)</f>
        <v>84359</v>
      </c>
      <c r="E14" s="7">
        <f>C14+D14</f>
        <v>168138</v>
      </c>
      <c r="F14" s="7">
        <f>SUM(F7:F13)</f>
        <v>38</v>
      </c>
      <c r="G14" s="7">
        <f>SUM(G7:G13)</f>
        <v>26</v>
      </c>
      <c r="H14" s="7">
        <f t="shared" si="1"/>
        <v>64</v>
      </c>
      <c r="I14" s="7">
        <f t="shared" ref="I14:U14" si="7">SUM(I7:I13)</f>
        <v>146</v>
      </c>
      <c r="J14" s="7">
        <f t="shared" si="7"/>
        <v>135</v>
      </c>
      <c r="K14" s="7">
        <f t="shared" si="7"/>
        <v>281</v>
      </c>
      <c r="L14" s="7">
        <f t="shared" si="7"/>
        <v>160</v>
      </c>
      <c r="M14" s="7">
        <f t="shared" si="7"/>
        <v>92</v>
      </c>
      <c r="N14" s="7">
        <f t="shared" si="7"/>
        <v>252</v>
      </c>
      <c r="O14" s="7">
        <f t="shared" si="7"/>
        <v>185</v>
      </c>
      <c r="P14" s="7">
        <f t="shared" si="7"/>
        <v>121</v>
      </c>
      <c r="Q14" s="7">
        <f t="shared" si="7"/>
        <v>306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47">
        <f t="shared" si="7"/>
        <v>-271</v>
      </c>
    </row>
    <row r="15" spans="1:21" ht="36.75" customHeight="1" thickTop="1" x14ac:dyDescent="0.15">
      <c r="A15" s="49" t="s">
        <v>37</v>
      </c>
      <c r="B15" s="50">
        <f>B14-B16</f>
        <v>-34</v>
      </c>
      <c r="C15" s="50">
        <f>C14-C16</f>
        <v>-133</v>
      </c>
      <c r="D15" s="50">
        <f>D14-D16</f>
        <v>-138</v>
      </c>
      <c r="E15" s="50">
        <f>C15+D15</f>
        <v>-271</v>
      </c>
      <c r="F15" s="81">
        <f>H14-K14</f>
        <v>-217</v>
      </c>
      <c r="G15" s="82"/>
      <c r="H15" s="82"/>
      <c r="I15" s="82"/>
      <c r="J15" s="82"/>
      <c r="K15" s="83"/>
      <c r="L15" s="81">
        <f>N14-Q14</f>
        <v>-54</v>
      </c>
      <c r="M15" s="82"/>
      <c r="N15" s="82"/>
      <c r="O15" s="82"/>
      <c r="P15" s="82"/>
      <c r="Q15" s="83"/>
      <c r="R15" s="51"/>
      <c r="S15" s="52" t="s">
        <v>38</v>
      </c>
      <c r="T15" s="52"/>
      <c r="U15" s="53"/>
    </row>
    <row r="16" spans="1:21" ht="36.75" customHeight="1" x14ac:dyDescent="0.15">
      <c r="A16" s="54" t="s">
        <v>39</v>
      </c>
      <c r="B16" s="56">
        <v>76910</v>
      </c>
      <c r="C16" s="57">
        <v>83912</v>
      </c>
      <c r="D16" s="57">
        <v>84497</v>
      </c>
      <c r="E16" s="56">
        <v>168409</v>
      </c>
      <c r="G16" s="84" t="s">
        <v>42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15">
      <c r="A17" s="4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x14ac:dyDescent="0.15">
      <c r="A18" s="4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x14ac:dyDescent="0.15"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x14ac:dyDescent="0.15">
      <c r="A20" s="41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R5人口動態</vt:lpstr>
      <vt:lpstr>R5人口動態（管内別）</vt:lpstr>
      <vt:lpstr>R6.1.1</vt:lpstr>
      <vt:lpstr>R5.12.1</vt:lpstr>
      <vt:lpstr>R5.11.1</vt:lpstr>
      <vt:lpstr>R5.10.1</vt:lpstr>
      <vt:lpstr>R5.9.1</vt:lpstr>
      <vt:lpstr>R5.8.1</vt:lpstr>
      <vt:lpstr>R5.7.1 </vt:lpstr>
      <vt:lpstr>R5.6.1</vt:lpstr>
      <vt:lpstr>R5.5.1</vt:lpstr>
      <vt:lpstr>R5.4.1 </vt:lpstr>
      <vt:lpstr>R5.3.1</vt:lpstr>
      <vt:lpstr>R5.2.1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2023-01-04T01:12:09Z</cp:lastPrinted>
  <dcterms:created xsi:type="dcterms:W3CDTF">2005-01-07T01:44:50Z</dcterms:created>
  <dcterms:modified xsi:type="dcterms:W3CDTF">2024-01-04T02:03:59Z</dcterms:modified>
</cp:coreProperties>
</file>