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76"/>
  <workbookPr/>
  <mc:AlternateContent xmlns:mc="http://schemas.openxmlformats.org/markup-compatibility/2006">
    <mc:Choice Requires="x15">
      <x15ac:absPath xmlns:x15ac="http://schemas.microsoft.com/office/spreadsheetml/2010/11/ac" url="C:\Users\US400433\Desktop\"/>
    </mc:Choice>
  </mc:AlternateContent>
  <xr:revisionPtr revIDLastSave="0" documentId="8_{924AF64E-9061-41CB-881E-5E2E2B975E21}" xr6:coauthVersionLast="36" xr6:coauthVersionMax="36" xr10:uidLastSave="{00000000-0000-0000-0000-000000000000}"/>
  <bookViews>
    <workbookView xWindow="-105" yWindow="-105" windowWidth="19425" windowHeight="1030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ARRAYTEXT_WF"/>
        <xcalcf:feature name="microsoft.com:CNMTM"/>
        <xcalcf:feature name="microsoft.com:LAMBDA_WF"/>
        <xcalcf:feature name="microsoft.com:LET_WF"/>
      </xcalcf:calcFeatures>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G43" i="10"/>
  <c r="CQ43" i="10"/>
  <c r="CO43" i="10"/>
  <c r="BY43" i="10"/>
  <c r="BW43" i="10"/>
  <c r="BE43" i="10"/>
  <c r="AM43" i="10"/>
  <c r="U43" i="10"/>
  <c r="E43" i="10"/>
  <c r="C43" i="10"/>
  <c r="DG42" i="10"/>
  <c r="CQ42" i="10"/>
  <c r="CO42" i="10"/>
  <c r="BY42" i="10"/>
  <c r="BW42" i="10"/>
  <c r="BE42" i="10"/>
  <c r="AM42" i="10"/>
  <c r="U42" i="10"/>
  <c r="E42" i="10"/>
  <c r="C42" i="10"/>
  <c r="DG41" i="10"/>
  <c r="CQ41" i="10"/>
  <c r="CO41" i="10"/>
  <c r="BY41" i="10"/>
  <c r="BW41" i="10"/>
  <c r="BE41" i="10"/>
  <c r="AM41" i="10"/>
  <c r="U41" i="10"/>
  <c r="E41" i="10"/>
  <c r="C41" i="10"/>
  <c r="DG40" i="10"/>
  <c r="CQ40" i="10"/>
  <c r="CO40" i="10"/>
  <c r="BY40" i="10"/>
  <c r="BW40" i="10"/>
  <c r="BE40" i="10"/>
  <c r="AM40" i="10"/>
  <c r="U40" i="10"/>
  <c r="E40" i="10"/>
  <c r="C40" i="10"/>
  <c r="DG39" i="10"/>
  <c r="CQ39" i="10"/>
  <c r="CO39" i="10"/>
  <c r="BY39" i="10"/>
  <c r="BW39" i="10"/>
  <c r="BE39" i="10"/>
  <c r="AM39" i="10"/>
  <c r="U39" i="10"/>
  <c r="E39" i="10"/>
  <c r="C39" i="10"/>
  <c r="DG38" i="10"/>
  <c r="CQ38" i="10"/>
  <c r="CO38" i="10"/>
  <c r="BY38" i="10"/>
  <c r="BW38" i="10"/>
  <c r="BE38" i="10"/>
  <c r="AM38" i="10"/>
  <c r="U38" i="10"/>
  <c r="E38" i="10"/>
  <c r="C38" i="10"/>
  <c r="DG37" i="10"/>
  <c r="CQ37" i="10"/>
  <c r="CO37" i="10"/>
  <c r="BY37" i="10"/>
  <c r="BW37" i="10"/>
  <c r="BE37" i="10"/>
  <c r="AM37" i="10"/>
  <c r="W37" i="10"/>
  <c r="U37" i="10"/>
  <c r="E37" i="10"/>
  <c r="C37" i="10"/>
  <c r="DG36" i="10"/>
  <c r="CQ36" i="10"/>
  <c r="CO36" i="10"/>
  <c r="BY36" i="10"/>
  <c r="BW36" i="10"/>
  <c r="BE36" i="10"/>
  <c r="AM36" i="10"/>
  <c r="W36" i="10"/>
  <c r="U36" i="10"/>
  <c r="E36" i="10"/>
  <c r="C36" i="10"/>
  <c r="DG35" i="10"/>
  <c r="CQ35" i="10"/>
  <c r="CO35" i="10"/>
  <c r="BY35" i="10"/>
  <c r="BW35" i="10"/>
  <c r="BE35" i="10"/>
  <c r="AO35" i="10"/>
  <c r="AM35" i="10"/>
  <c r="W35" i="10"/>
  <c r="U35" i="10"/>
  <c r="E35" i="10"/>
  <c r="C35" i="10"/>
  <c r="DG34" i="10"/>
  <c r="CQ34" i="10"/>
  <c r="CO34" i="10"/>
  <c r="BY34" i="10"/>
  <c r="BW34" i="10"/>
  <c r="BG34" i="10"/>
  <c r="BE34" i="10"/>
  <c r="AO34" i="10"/>
  <c r="AM34" i="10"/>
  <c r="W34" i="10"/>
  <c r="U34" i="10"/>
  <c r="E34" i="10"/>
  <c r="C34" i="10"/>
</calcChain>
</file>

<file path=xl/sharedStrings.xml><?xml version="1.0" encoding="utf-8"?>
<sst xmlns="http://schemas.openxmlformats.org/spreadsheetml/2006/main" count="1100" uniqueCount="571">
  <si>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</si>
  <si>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</si>
  <si>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</si>
  <si>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</si>
  <si>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</si>
  <si>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</si>
  <si>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</si>
  <si>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</si>
  <si>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</si>
  <si>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</si>
  <si>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</si>
  <si>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</si>
  <si>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</si>
  <si>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</si>
  <si>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</si>
  <si>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</si>
  <si>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</si>
  <si>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</si>
  <si>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</si>
  <si>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</si>
  <si>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</si>
  <si>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</si>
  <si>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</si>
  <si>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</si>
  <si>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</si>
  <si>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</si>
  <si>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</si>
  <si>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</si>
  <si>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</si>
  <si>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</si>
  <si>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</si>
  <si>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</si>
  <si>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</si>
  <si>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</si>
  <si>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</si>
  <si>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</si>
  <si>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</si>
  <si>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</si>
  <si>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</si>
  <si>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</si>
  <si>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</si>
  <si>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</si>
  <si>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</si>
  <si>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</si>
  <si>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</si>
  <si>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</si>
  <si>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</si>
  <si>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</si>
  <si>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</si>
  <si>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</si>
  <si>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</si>
  <si>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</si>
  <si>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</si>
  <si>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</si>
  <si>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</si>
  <si>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</si>
  <si>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</si>
  <si>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</si>
  <si>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</si>
  <si>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</si>
  <si>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</si>
  <si>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</si>
  <si>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</si>
  <si>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</si>
  <si>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</si>
  <si>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</si>
  <si>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</si>
  <si>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</si>
  <si>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</si>
  <si>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</si>
  <si>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</si>
  <si>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</si>
  <si>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</si>
  <si>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</si>
  <si>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</si>
  <si>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</si>
  <si>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</si>
  <si>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</si>
  <si>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</si>
  <si>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茨城県</t>
    <phoneticPr fontId="5"/>
  </si>
  <si>
    <t>市町村類型</t>
    <phoneticPr fontId="5"/>
  </si>
  <si>
    <t>Ⅳ－２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</si>
  <si>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</si>
  <si>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</si>
  <si>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</si>
  <si>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</si>
  <si>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</si>
  <si>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</si>
  <si>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</si>
  <si>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</si>
  <si>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</si>
  <si>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</si>
  <si>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</si>
  <si>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</si>
  <si>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日立市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</si>
  <si>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</si>
  <si>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</si>
  <si>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</si>
  <si>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</si>
  <si>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</si>
  <si>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</si>
  <si>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</si>
  <si>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</si>
  <si>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</si>
  <si>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</si>
  <si>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</si>
  <si>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</si>
  <si>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</si>
  <si>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</si>
  <si>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</si>
  <si>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</si>
  <si>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</si>
  <si>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</si>
  <si>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</si>
  <si>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</si>
  <si>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</si>
  <si>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</si>
  <si>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</si>
  <si>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-5.7</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</si>
  <si>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</si>
  <si>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</si>
  <si>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</si>
  <si>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</si>
  <si>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</si>
  <si>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</si>
  <si>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</si>
  <si>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</si>
  <si>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</si>
  <si>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</si>
  <si>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</si>
  <si>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</si>
  <si>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</si>
  <si>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</si>
  <si>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</si>
  <si>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</si>
  <si>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</si>
  <si>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</si>
  <si>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</si>
  <si>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</si>
  <si>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</si>
  <si>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</si>
  <si>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-2.0</t>
    <phoneticPr fontId="5"/>
  </si>
  <si>
    <t>基準財政需要額</t>
    <phoneticPr fontId="25"/>
  </si>
  <si>
    <t>うち日本人(％)</t>
    <phoneticPr fontId="5"/>
  </si>
  <si>
    <t>-2.1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</si>
  <si>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</si>
  <si>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</si>
  <si>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</si>
  <si>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</si>
  <si>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</si>
  <si>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</si>
  <si>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</si>
  <si>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</si>
  <si>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</si>
  <si>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</si>
  <si>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</si>
  <si>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</si>
  <si>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</si>
  <si>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</si>
  <si>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</si>
  <si>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</si>
  <si>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</si>
  <si>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</si>
  <si>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</si>
  <si>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</si>
  <si>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</si>
  <si>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</si>
  <si>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</si>
  <si>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</si>
  <si>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</si>
  <si>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</si>
  <si>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</si>
  <si>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</si>
  <si>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</si>
  <si>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</si>
  <si>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</si>
  <si>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</si>
  <si>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</si>
  <si>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</si>
  <si>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</si>
  <si>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</si>
  <si>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</si>
  <si>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</si>
  <si>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</si>
  <si>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</si>
  <si>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</si>
  <si>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</si>
  <si>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</si>
  <si>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</si>
  <si>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</si>
  <si>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</si>
  <si>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</si>
  <si>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</si>
  <si>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</si>
  <si>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</si>
  <si>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</si>
  <si>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</si>
  <si>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</si>
  <si>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</si>
  <si>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</si>
  <si>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</si>
  <si>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</si>
  <si>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</si>
  <si>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茨城県日立市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</si>
  <si>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</si>
  <si>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</si>
  <si>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</si>
  <si>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</si>
  <si>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</si>
  <si>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</si>
  <si>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</si>
  <si>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</si>
  <si>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</si>
  <si>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</si>
  <si>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</si>
  <si>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</si>
  <si>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</si>
  <si>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</si>
  <si>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</si>
  <si>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</si>
  <si>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</si>
  <si>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</si>
  <si>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</si>
  <si>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</si>
  <si>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</si>
  <si>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</si>
  <si>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</si>
  <si>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</si>
  <si>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</si>
  <si>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</si>
  <si>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</si>
  <si>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</si>
  <si>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</si>
  <si>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</si>
  <si>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</si>
  <si>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</si>
  <si>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</si>
  <si>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</si>
  <si>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</si>
  <si>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</si>
  <si>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</si>
  <si>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</si>
  <si>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</si>
  <si>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</si>
  <si>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</si>
  <si>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</si>
  <si>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</si>
  <si>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</si>
  <si>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</si>
  <si>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</si>
  <si>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</si>
  <si>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</si>
  <si>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</si>
  <si>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</si>
  <si>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</si>
  <si>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</si>
  <si>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</si>
  <si>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</si>
  <si>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</si>
  <si>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</si>
  <si>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</si>
  <si>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</si>
  <si>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</si>
  <si>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</si>
  <si>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</si>
  <si>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</si>
  <si>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</si>
  <si>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</si>
  <si>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</si>
  <si>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</si>
  <si>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</si>
  <si>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</si>
  <si>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</si>
  <si>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</si>
  <si>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</si>
  <si>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</si>
  <si>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</si>
  <si>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</si>
  <si>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</si>
  <si>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</si>
  <si>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</si>
  <si>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</si>
  <si>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</si>
  <si>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</si>
  <si>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</si>
  <si>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</si>
  <si>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</si>
  <si>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</si>
  <si>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</si>
  <si>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</si>
  <si>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</si>
  <si>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</si>
  <si>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</si>
  <si>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</si>
  <si>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</si>
  <si>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</si>
  <si>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</si>
  <si>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</si>
  <si>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</si>
  <si>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</si>
  <si>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</si>
  <si>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</si>
  <si>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</si>
  <si>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</si>
  <si>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</si>
  <si>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</si>
  <si>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</si>
  <si>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</si>
  <si>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</si>
  <si>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</si>
  <si>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</si>
  <si>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</si>
  <si>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</si>
  <si>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</si>
  <si>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</si>
  <si>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</si>
  <si>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</si>
  <si>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</si>
  <si>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</si>
  <si>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</si>
  <si>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</si>
  <si>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</si>
  <si>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</si>
  <si>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介護サービス</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</si>
  <si>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</si>
  <si>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</si>
  <si>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</si>
  <si>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</si>
  <si>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</si>
  <si>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</si>
  <si>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</si>
  <si>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</si>
  <si>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</si>
  <si>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</si>
  <si>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</si>
  <si>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</si>
  <si>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</si>
  <si>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</si>
  <si>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</si>
  <si>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</si>
  <si>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</si>
  <si>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</si>
  <si>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</si>
  <si>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</si>
  <si>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</si>
  <si>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</si>
  <si>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</si>
  <si>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</si>
  <si>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</si>
  <si>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</si>
  <si>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</si>
  <si>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</si>
  <si>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</si>
  <si>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</si>
  <si>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茨城県日立市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</si>
  <si>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</si>
  <si>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</si>
  <si>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</si>
  <si>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</si>
  <si>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</si>
  <si>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</si>
  <si>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</si>
  <si>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</si>
  <si>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</si>
  <si>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</si>
  <si>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</si>
  <si>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</si>
  <si>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</si>
  <si>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</si>
  <si>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</si>
  <si>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</si>
  <si>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</si>
  <si>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</si>
  <si>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</si>
  <si>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</si>
  <si>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</si>
  <si>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</si>
  <si>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</si>
  <si>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</si>
  <si>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</si>
  <si>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</si>
  <si>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</si>
  <si>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</si>
  <si>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</si>
  <si>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</si>
  <si>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</si>
  <si>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</si>
  <si>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</si>
  <si>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</si>
  <si>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</si>
  <si>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</si>
  <si>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介護サービス事業特別会計</t>
    <phoneticPr fontId="5"/>
  </si>
  <si>
    <t>水道事業会計</t>
    <phoneticPr fontId="5"/>
  </si>
  <si>
    <t>法適用企業</t>
    <phoneticPr fontId="5"/>
  </si>
  <si>
    <t>下水道事業会計</t>
    <phoneticPr fontId="5"/>
  </si>
  <si>
    <t>戸別合併処理浄化槽事業特別会計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</si>
  <si>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</si>
  <si>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</si>
  <si>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</si>
  <si>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</si>
  <si>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</si>
  <si>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</si>
  <si>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</si>
  <si>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</si>
  <si>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</si>
  <si>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</si>
  <si>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</si>
  <si>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</si>
  <si>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</si>
  <si>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</si>
  <si>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</si>
  <si>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</si>
  <si>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</si>
  <si>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</si>
  <si>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</si>
  <si>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</si>
  <si>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</si>
  <si>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</si>
  <si>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</si>
  <si>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</si>
  <si>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</si>
  <si>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</si>
  <si>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</si>
  <si>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</si>
  <si>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</si>
  <si>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</si>
  <si>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</si>
  <si>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</si>
  <si>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</si>
  <si>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</si>
  <si>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</si>
  <si>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</si>
  <si>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</si>
  <si>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</si>
  <si>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</si>
  <si>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</si>
  <si>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</si>
  <si>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</si>
  <si>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</si>
  <si>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</si>
  <si>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</si>
  <si>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</si>
  <si>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</si>
  <si>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</si>
  <si>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</si>
  <si>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</si>
  <si>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</si>
  <si>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</si>
  <si>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</si>
  <si>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</si>
  <si>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</si>
  <si>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</si>
  <si>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</si>
  <si>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</si>
  <si>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</si>
  <si>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</si>
  <si>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</si>
  <si>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</si>
  <si>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</si>
  <si>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</si>
  <si>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</si>
  <si>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</si>
  <si>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</si>
  <si>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</si>
  <si>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</si>
  <si>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</si>
  <si>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</si>
  <si>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</si>
  <si>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</si>
  <si>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</si>
  <si>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</si>
  <si>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</si>
  <si>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</si>
  <si>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</si>
  <si>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</si>
  <si>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</si>
  <si>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</si>
  <si>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</si>
  <si>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</si>
  <si>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</si>
  <si>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</si>
  <si>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</si>
  <si>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</si>
  <si>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</si>
  <si>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</si>
  <si>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</si>
  <si>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</si>
  <si>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</si>
  <si>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</si>
  <si>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</si>
  <si>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</si>
  <si>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</si>
  <si>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</si>
  <si>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</si>
  <si>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</si>
  <si>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</si>
  <si>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</si>
  <si>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</si>
  <si>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</si>
  <si>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</si>
  <si>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</si>
  <si>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</si>
  <si>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</si>
  <si>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</si>
  <si>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</si>
  <si>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</si>
  <si>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</si>
  <si>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</si>
  <si>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</si>
  <si>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</si>
  <si>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</si>
  <si>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</si>
  <si>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</si>
  <si>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</si>
  <si>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</si>
  <si>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</si>
  <si>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</si>
  <si>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</si>
  <si>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</si>
  <si>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</si>
  <si>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</si>
  <si>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</si>
  <si>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</si>
  <si>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</si>
  <si>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</si>
  <si>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</si>
  <si>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</si>
  <si>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</si>
  <si>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</si>
  <si>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</si>
  <si>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</si>
  <si>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</si>
  <si>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1.72</t>
  </si>
  <si>
    <t>▲ 1.26</t>
  </si>
  <si>
    <t>一般会計</t>
  </si>
  <si>
    <t>水道事業会計</t>
  </si>
  <si>
    <t>下水道事業会計</t>
  </si>
  <si>
    <t>介護保険事業特別会計</t>
  </si>
  <si>
    <t>国民健康保険事業特別会計</t>
  </si>
  <si>
    <t>後期高齢者医療事業特別会計</t>
  </si>
  <si>
    <t>介護サービス事業特別会計</t>
  </si>
  <si>
    <t>戸別合併処理浄化槽事業特別会計</t>
  </si>
  <si>
    <t>その他会計（赤字）</t>
  </si>
  <si>
    <t>その他会計（黒字）</t>
  </si>
  <si>
    <t>R02</t>
    <phoneticPr fontId="5"/>
  </si>
  <si>
    <t>R03</t>
    <phoneticPr fontId="5"/>
  </si>
  <si>
    <t>R04</t>
    <phoneticPr fontId="5"/>
  </si>
  <si>
    <t>R05</t>
    <phoneticPr fontId="5"/>
  </si>
  <si>
    <t>R06</t>
    <phoneticPr fontId="5"/>
  </si>
  <si>
    <t>-</t>
    <phoneticPr fontId="2"/>
  </si>
  <si>
    <t>-</t>
    <phoneticPr fontId="2"/>
  </si>
  <si>
    <t>茨城県市町村総合事務組合（一般会計）</t>
    <rPh sb="0" eb="3">
      <t>イバラキケン</t>
    </rPh>
    <rPh sb="3" eb="6">
      <t>シチョウソン</t>
    </rPh>
    <rPh sb="6" eb="8">
      <t>ソウゴウ</t>
    </rPh>
    <rPh sb="8" eb="10">
      <t>ジム</t>
    </rPh>
    <rPh sb="10" eb="12">
      <t>クミアイ</t>
    </rPh>
    <rPh sb="13" eb="15">
      <t>イッパン</t>
    </rPh>
    <rPh sb="15" eb="17">
      <t>カイケイ</t>
    </rPh>
    <phoneticPr fontId="2"/>
  </si>
  <si>
    <t>茨城県市町村総合事務組合（県民交通災害共済事業特別会計）</t>
    <rPh sb="13" eb="15">
      <t>ケンミン</t>
    </rPh>
    <rPh sb="15" eb="17">
      <t>コウツウ</t>
    </rPh>
    <rPh sb="17" eb="19">
      <t>サイガイ</t>
    </rPh>
    <rPh sb="19" eb="21">
      <t>キョウサイ</t>
    </rPh>
    <rPh sb="21" eb="23">
      <t>ジギョウ</t>
    </rPh>
    <rPh sb="23" eb="25">
      <t>トクベツ</t>
    </rPh>
    <rPh sb="25" eb="27">
      <t>カイケイ</t>
    </rPh>
    <phoneticPr fontId="2"/>
  </si>
  <si>
    <t>日立・高萩広域下水道組合</t>
    <rPh sb="0" eb="2">
      <t>ヒタチ</t>
    </rPh>
    <rPh sb="3" eb="5">
      <t>タカハギ</t>
    </rPh>
    <rPh sb="5" eb="7">
      <t>コウイキ</t>
    </rPh>
    <rPh sb="7" eb="10">
      <t>ゲスイドウ</t>
    </rPh>
    <rPh sb="10" eb="12">
      <t>クミアイ</t>
    </rPh>
    <phoneticPr fontId="2"/>
  </si>
  <si>
    <t>茨城県租税債権管理機構</t>
    <rPh sb="0" eb="3">
      <t>イバラキケン</t>
    </rPh>
    <rPh sb="3" eb="5">
      <t>ソゼイ</t>
    </rPh>
    <rPh sb="5" eb="7">
      <t>サイケン</t>
    </rPh>
    <rPh sb="7" eb="9">
      <t>カンリ</t>
    </rPh>
    <rPh sb="9" eb="11">
      <t>キコウ</t>
    </rPh>
    <phoneticPr fontId="2"/>
  </si>
  <si>
    <t>茨城県後期高齢者医療広域連合（一般会計）</t>
    <rPh sb="0" eb="3">
      <t>イバラキケン</t>
    </rPh>
    <rPh sb="3" eb="5">
      <t>コウキ</t>
    </rPh>
    <rPh sb="5" eb="8">
      <t>コウレイシャ</t>
    </rPh>
    <rPh sb="8" eb="10">
      <t>イリョウ</t>
    </rPh>
    <rPh sb="10" eb="12">
      <t>コウイキ</t>
    </rPh>
    <rPh sb="12" eb="14">
      <t>レンゴウ</t>
    </rPh>
    <rPh sb="15" eb="17">
      <t>イッパン</t>
    </rPh>
    <rPh sb="17" eb="19">
      <t>カイケイ</t>
    </rPh>
    <phoneticPr fontId="2"/>
  </si>
  <si>
    <t>茨城県後期高齢者医療広域連合（後期高齢者医療事業特別会計）</t>
    <rPh sb="15" eb="17">
      <t>コウキ</t>
    </rPh>
    <rPh sb="17" eb="20">
      <t>コウレイシャ</t>
    </rPh>
    <rPh sb="20" eb="22">
      <t>イリョウ</t>
    </rPh>
    <rPh sb="22" eb="24">
      <t>ジギョウ</t>
    </rPh>
    <rPh sb="24" eb="26">
      <t>トクベツ</t>
    </rPh>
    <rPh sb="26" eb="28">
      <t>カイケイ</t>
    </rPh>
    <phoneticPr fontId="2"/>
  </si>
  <si>
    <t>日立市公園協会</t>
    <rPh sb="0" eb="3">
      <t>ヒタチシ</t>
    </rPh>
    <rPh sb="3" eb="5">
      <t>コウエン</t>
    </rPh>
    <rPh sb="5" eb="7">
      <t>キョウカイ</t>
    </rPh>
    <phoneticPr fontId="2"/>
  </si>
  <si>
    <t>日立市民科学文化財団</t>
    <rPh sb="0" eb="2">
      <t>ヒタチ</t>
    </rPh>
    <rPh sb="2" eb="4">
      <t>シミン</t>
    </rPh>
    <rPh sb="4" eb="6">
      <t>カガク</t>
    </rPh>
    <rPh sb="6" eb="8">
      <t>ブンカ</t>
    </rPh>
    <rPh sb="8" eb="10">
      <t>ザイダン</t>
    </rPh>
    <phoneticPr fontId="2"/>
  </si>
  <si>
    <t>日立市スポーツ協会</t>
    <rPh sb="0" eb="3">
      <t>ヒタチシ</t>
    </rPh>
    <rPh sb="7" eb="9">
      <t>キョウカイ</t>
    </rPh>
    <phoneticPr fontId="2"/>
  </si>
  <si>
    <t>日立地区産業支援センター</t>
    <rPh sb="0" eb="2">
      <t>ヒタチ</t>
    </rPh>
    <rPh sb="2" eb="4">
      <t>チク</t>
    </rPh>
    <rPh sb="4" eb="6">
      <t>サンギョウ</t>
    </rPh>
    <rPh sb="6" eb="8">
      <t>シエン</t>
    </rPh>
    <phoneticPr fontId="2"/>
  </si>
  <si>
    <t>日立市場データプロセス</t>
    <rPh sb="0" eb="3">
      <t>ヒタチシ</t>
    </rPh>
    <rPh sb="3" eb="4">
      <t>ジョウ</t>
    </rPh>
    <phoneticPr fontId="2"/>
  </si>
  <si>
    <t>日立市土地開発公社</t>
    <rPh sb="0" eb="3">
      <t>ヒタチシ</t>
    </rPh>
    <rPh sb="3" eb="5">
      <t>トチ</t>
    </rPh>
    <rPh sb="5" eb="7">
      <t>カイハツ</t>
    </rPh>
    <rPh sb="7" eb="9">
      <t>コウシャ</t>
    </rPh>
    <phoneticPr fontId="2"/>
  </si>
  <si>
    <t>-</t>
    <phoneticPr fontId="2"/>
  </si>
  <si>
    <t>▲19</t>
    <phoneticPr fontId="2"/>
  </si>
  <si>
    <t>▲12</t>
    <phoneticPr fontId="2"/>
  </si>
  <si>
    <t>日立市地域振興基金</t>
    <rPh sb="0" eb="3">
      <t>ヒタチシ</t>
    </rPh>
    <rPh sb="3" eb="5">
      <t>チイキ</t>
    </rPh>
    <rPh sb="5" eb="7">
      <t>シンコウ</t>
    </rPh>
    <rPh sb="7" eb="9">
      <t>キキン</t>
    </rPh>
    <phoneticPr fontId="5"/>
  </si>
  <si>
    <t>日立鞍掛山霊園管理基金</t>
    <rPh sb="0" eb="2">
      <t>ヒタチ</t>
    </rPh>
    <rPh sb="2" eb="5">
      <t>クラカケヤマ</t>
    </rPh>
    <rPh sb="5" eb="7">
      <t>レイエン</t>
    </rPh>
    <rPh sb="7" eb="9">
      <t>カンリ</t>
    </rPh>
    <rPh sb="9" eb="11">
      <t>キキン</t>
    </rPh>
    <phoneticPr fontId="5"/>
  </si>
  <si>
    <t>日立市公共施設等総合管理基金</t>
    <rPh sb="0" eb="3">
      <t>ヒタチシ</t>
    </rPh>
    <rPh sb="3" eb="5">
      <t>コウキョウ</t>
    </rPh>
    <rPh sb="5" eb="7">
      <t>シセツ</t>
    </rPh>
    <rPh sb="7" eb="8">
      <t>トウ</t>
    </rPh>
    <rPh sb="8" eb="10">
      <t>ソウゴウ</t>
    </rPh>
    <rPh sb="10" eb="12">
      <t>カンリ</t>
    </rPh>
    <rPh sb="12" eb="14">
      <t>キキン</t>
    </rPh>
    <phoneticPr fontId="5"/>
  </si>
  <si>
    <t>日立市営住宅等敷金基金</t>
    <rPh sb="0" eb="2">
      <t>ヒタチ</t>
    </rPh>
    <rPh sb="2" eb="4">
      <t>シエイ</t>
    </rPh>
    <rPh sb="4" eb="6">
      <t>ジュウタク</t>
    </rPh>
    <rPh sb="6" eb="7">
      <t>トウ</t>
    </rPh>
    <rPh sb="7" eb="9">
      <t>シキキン</t>
    </rPh>
    <rPh sb="9" eb="11">
      <t>キキン</t>
    </rPh>
    <phoneticPr fontId="5"/>
  </si>
  <si>
    <t>日立市未来地域振興基金</t>
    <rPh sb="0" eb="3">
      <t>ヒタチシ</t>
    </rPh>
    <rPh sb="3" eb="5">
      <t>ミライ</t>
    </rPh>
    <rPh sb="5" eb="7">
      <t>チイキ</t>
    </rPh>
    <rPh sb="7" eb="9">
      <t>シンコウ</t>
    </rPh>
    <rPh sb="9" eb="11">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</si>
</sst>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60285</c:v>
                </c:pt>
                <c:pt idx="1">
                  <c:v>52714</c:v>
                </c:pt>
                <c:pt idx="2">
                  <c:v>46001</c:v>
                </c:pt>
                <c:pt idx="3">
                  <c:v>52878</c:v>
                </c:pt>
                <c:pt idx="4">
                  <c:v>57911</c:v>
                </c:pt>
              </c:numCache>
            </c:numRef>
          </c:val>
          <c:smooth val="0"/>
          <c:extLst>
            <c:ext xmlns:c16="http://schemas.microsoft.com/office/drawing/2014/chart" uri="{C3380CC4-5D6E-409C-BE32-E72D297353CC}">
              <c16:uniqueId val="{00000000-6D6C-4614-9DA2-5013D9F732D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86065</c:v>
                </c:pt>
                <c:pt idx="1">
                  <c:v>79391</c:v>
                </c:pt>
                <c:pt idx="2">
                  <c:v>62025</c:v>
                </c:pt>
                <c:pt idx="3">
                  <c:v>41701</c:v>
                </c:pt>
                <c:pt idx="4">
                  <c:v>49255</c:v>
                </c:pt>
              </c:numCache>
            </c:numRef>
          </c:val>
          <c:smooth val="0"/>
          <c:extLst>
            <c:ext xmlns:c16="http://schemas.microsoft.com/office/drawing/2014/chart" uri="{C3380CC4-5D6E-409C-BE32-E72D297353CC}">
              <c16:uniqueId val="{00000001-6D6C-4614-9DA2-5013D9F732D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6.15</c:v>
                </c:pt>
                <c:pt idx="1">
                  <c:v>10.91</c:v>
                </c:pt>
                <c:pt idx="2">
                  <c:v>8.7100000000000009</c:v>
                </c:pt>
                <c:pt idx="3">
                  <c:v>7.86</c:v>
                </c:pt>
                <c:pt idx="4">
                  <c:v>8.07</c:v>
                </c:pt>
              </c:numCache>
            </c:numRef>
          </c:val>
          <c:extLst>
            <c:ext xmlns:c16="http://schemas.microsoft.com/office/drawing/2014/chart" uri="{C3380CC4-5D6E-409C-BE32-E72D297353CC}">
              <c16:uniqueId val="{00000000-9EEE-4C34-8B1C-A9278F2F291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17.12</c:v>
                </c:pt>
                <c:pt idx="1">
                  <c:v>17.920000000000002</c:v>
                </c:pt>
                <c:pt idx="2">
                  <c:v>19.71</c:v>
                </c:pt>
                <c:pt idx="3">
                  <c:v>21.24</c:v>
                </c:pt>
                <c:pt idx="4">
                  <c:v>26.77</c:v>
                </c:pt>
              </c:numCache>
            </c:numRef>
          </c:val>
          <c:extLst>
            <c:ext xmlns:c16="http://schemas.microsoft.com/office/drawing/2014/chart" uri="{C3380CC4-5D6E-409C-BE32-E72D297353CC}">
              <c16:uniqueId val="{00000001-9EEE-4C34-8B1C-A9278F2F291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-1.72</c:v>
                </c:pt>
                <c:pt idx="1">
                  <c:v>6.37</c:v>
                </c:pt>
                <c:pt idx="2">
                  <c:v>-1.26</c:v>
                </c:pt>
                <c:pt idx="3">
                  <c:v>0.81</c:v>
                </c:pt>
                <c:pt idx="4">
                  <c:v>6.23</c:v>
                </c:pt>
              </c:numCache>
            </c:numRef>
          </c:val>
          <c:smooth val="0"/>
          <c:extLst>
            <c:ext xmlns:c16="http://schemas.microsoft.com/office/drawing/2014/chart" uri="{C3380CC4-5D6E-409C-BE32-E72D297353CC}">
              <c16:uniqueId val="{00000002-9EEE-4C34-8B1C-A9278F2F291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8696-4289-B074-D0BFBCCAEFC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696-4289-B074-D0BFBCCAEFCA}"/>
            </c:ext>
          </c:extLst>
        </c:ser>
        <c:ser>
          <c:idx val="2"/>
          <c:order val="2"/>
          <c:tx>
            <c:strRef>
              <c:f>データシート!$A$29</c:f>
              <c:strCache>
                <c:ptCount val="1"/>
                <c:pt idx="0">
                  <c:v>戸別合併処理浄化槽事業特別会計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8696-4289-B074-D0BFBCCAEFCA}"/>
            </c:ext>
          </c:extLst>
        </c:ser>
        <c:ser>
          <c:idx val="3"/>
          <c:order val="3"/>
          <c:tx>
            <c:strRef>
              <c:f>データシート!$A$30</c:f>
              <c:strCache>
                <c:ptCount val="1"/>
                <c:pt idx="0">
                  <c:v>介護サービス事業特別会計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8696-4289-B074-D0BFBCCAEFCA}"/>
            </c:ext>
          </c:extLst>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0.01</c:v>
                </c:pt>
                <c:pt idx="2">
                  <c:v>#N/A</c:v>
                </c:pt>
                <c:pt idx="3">
                  <c:v>0.01</c:v>
                </c:pt>
                <c:pt idx="4">
                  <c:v>#N/A</c:v>
                </c:pt>
                <c:pt idx="5">
                  <c:v>0</c:v>
                </c:pt>
                <c:pt idx="6">
                  <c:v>#N/A</c:v>
                </c:pt>
                <c:pt idx="7">
                  <c:v>0</c:v>
                </c:pt>
                <c:pt idx="8">
                  <c:v>#N/A</c:v>
                </c:pt>
                <c:pt idx="9">
                  <c:v>0</c:v>
                </c:pt>
              </c:numCache>
            </c:numRef>
          </c:val>
          <c:extLst>
            <c:ext xmlns:c16="http://schemas.microsoft.com/office/drawing/2014/chart" uri="{C3380CC4-5D6E-409C-BE32-E72D297353CC}">
              <c16:uniqueId val="{00000004-8696-4289-B074-D0BFBCCAEFCA}"/>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0.66</c:v>
                </c:pt>
                <c:pt idx="2">
                  <c:v>#N/A</c:v>
                </c:pt>
                <c:pt idx="3">
                  <c:v>0.71</c:v>
                </c:pt>
                <c:pt idx="4">
                  <c:v>#N/A</c:v>
                </c:pt>
                <c:pt idx="5">
                  <c:v>0.38</c:v>
                </c:pt>
                <c:pt idx="6">
                  <c:v>#N/A</c:v>
                </c:pt>
                <c:pt idx="7">
                  <c:v>0.01</c:v>
                </c:pt>
                <c:pt idx="8">
                  <c:v>#N/A</c:v>
                </c:pt>
                <c:pt idx="9">
                  <c:v>0.03</c:v>
                </c:pt>
              </c:numCache>
            </c:numRef>
          </c:val>
          <c:extLst>
            <c:ext xmlns:c16="http://schemas.microsoft.com/office/drawing/2014/chart" uri="{C3380CC4-5D6E-409C-BE32-E72D297353CC}">
              <c16:uniqueId val="{00000005-8696-4289-B074-D0BFBCCAEFCA}"/>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0.57999999999999996</c:v>
                </c:pt>
                <c:pt idx="2">
                  <c:v>#N/A</c:v>
                </c:pt>
                <c:pt idx="3">
                  <c:v>0.69</c:v>
                </c:pt>
                <c:pt idx="4">
                  <c:v>#N/A</c:v>
                </c:pt>
                <c:pt idx="5">
                  <c:v>1.39</c:v>
                </c:pt>
                <c:pt idx="6">
                  <c:v>#N/A</c:v>
                </c:pt>
                <c:pt idx="7">
                  <c:v>0.48</c:v>
                </c:pt>
                <c:pt idx="8">
                  <c:v>#N/A</c:v>
                </c:pt>
                <c:pt idx="9">
                  <c:v>0.47</c:v>
                </c:pt>
              </c:numCache>
            </c:numRef>
          </c:val>
          <c:extLst>
            <c:ext xmlns:c16="http://schemas.microsoft.com/office/drawing/2014/chart" uri="{C3380CC4-5D6E-409C-BE32-E72D297353CC}">
              <c16:uniqueId val="{00000006-8696-4289-B074-D0BFBCCAEFCA}"/>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0.53</c:v>
                </c:pt>
                <c:pt idx="2">
                  <c:v>#N/A</c:v>
                </c:pt>
                <c:pt idx="3">
                  <c:v>0.77</c:v>
                </c:pt>
                <c:pt idx="4">
                  <c:v>#N/A</c:v>
                </c:pt>
                <c:pt idx="5">
                  <c:v>0.59</c:v>
                </c:pt>
                <c:pt idx="6">
                  <c:v>#N/A</c:v>
                </c:pt>
                <c:pt idx="7">
                  <c:v>0.53</c:v>
                </c:pt>
                <c:pt idx="8">
                  <c:v>#N/A</c:v>
                </c:pt>
                <c:pt idx="9">
                  <c:v>0.83</c:v>
                </c:pt>
              </c:numCache>
            </c:numRef>
          </c:val>
          <c:extLst>
            <c:ext xmlns:c16="http://schemas.microsoft.com/office/drawing/2014/chart" uri="{C3380CC4-5D6E-409C-BE32-E72D297353CC}">
              <c16:uniqueId val="{00000007-8696-4289-B074-D0BFBCCAEFCA}"/>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4.53</c:v>
                </c:pt>
                <c:pt idx="2">
                  <c:v>#N/A</c:v>
                </c:pt>
                <c:pt idx="3">
                  <c:v>4.07</c:v>
                </c:pt>
                <c:pt idx="4">
                  <c:v>#N/A</c:v>
                </c:pt>
                <c:pt idx="5">
                  <c:v>4.17</c:v>
                </c:pt>
                <c:pt idx="6">
                  <c:v>#N/A</c:v>
                </c:pt>
                <c:pt idx="7">
                  <c:v>2.8</c:v>
                </c:pt>
                <c:pt idx="8">
                  <c:v>#N/A</c:v>
                </c:pt>
                <c:pt idx="9">
                  <c:v>3.42</c:v>
                </c:pt>
              </c:numCache>
            </c:numRef>
          </c:val>
          <c:extLst>
            <c:ext xmlns:c16="http://schemas.microsoft.com/office/drawing/2014/chart" uri="{C3380CC4-5D6E-409C-BE32-E72D297353CC}">
              <c16:uniqueId val="{00000008-8696-4289-B074-D0BFBCCAEFCA}"/>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6.14</c:v>
                </c:pt>
                <c:pt idx="2">
                  <c:v>#N/A</c:v>
                </c:pt>
                <c:pt idx="3">
                  <c:v>10.91</c:v>
                </c:pt>
                <c:pt idx="4">
                  <c:v>#N/A</c:v>
                </c:pt>
                <c:pt idx="5">
                  <c:v>8.6999999999999993</c:v>
                </c:pt>
                <c:pt idx="6">
                  <c:v>#N/A</c:v>
                </c:pt>
                <c:pt idx="7">
                  <c:v>7.86</c:v>
                </c:pt>
                <c:pt idx="8">
                  <c:v>#N/A</c:v>
                </c:pt>
                <c:pt idx="9">
                  <c:v>8.07</c:v>
                </c:pt>
              </c:numCache>
            </c:numRef>
          </c:val>
          <c:extLst>
            <c:ext xmlns:c16="http://schemas.microsoft.com/office/drawing/2014/chart" uri="{C3380CC4-5D6E-409C-BE32-E72D297353CC}">
              <c16:uniqueId val="{00000009-8696-4289-B074-D0BFBCCAEFC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7010</c:v>
                </c:pt>
                <c:pt idx="5">
                  <c:v>7107</c:v>
                </c:pt>
                <c:pt idx="8">
                  <c:v>7036</c:v>
                </c:pt>
                <c:pt idx="11">
                  <c:v>6579</c:v>
                </c:pt>
                <c:pt idx="14">
                  <c:v>6560</c:v>
                </c:pt>
              </c:numCache>
            </c:numRef>
          </c:val>
          <c:extLst>
            <c:ext xmlns:c16="http://schemas.microsoft.com/office/drawing/2014/chart" uri="{C3380CC4-5D6E-409C-BE32-E72D297353CC}">
              <c16:uniqueId val="{00000000-FA2A-47E0-9F30-FBA7401D64C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A2A-47E0-9F30-FBA7401D64C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FA2A-47E0-9F30-FBA7401D64C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158</c:v>
                </c:pt>
                <c:pt idx="3">
                  <c:v>162</c:v>
                </c:pt>
                <c:pt idx="6">
                  <c:v>171</c:v>
                </c:pt>
                <c:pt idx="9">
                  <c:v>184</c:v>
                </c:pt>
                <c:pt idx="12">
                  <c:v>202</c:v>
                </c:pt>
              </c:numCache>
            </c:numRef>
          </c:val>
          <c:extLst>
            <c:ext xmlns:c16="http://schemas.microsoft.com/office/drawing/2014/chart" uri="{C3380CC4-5D6E-409C-BE32-E72D297353CC}">
              <c16:uniqueId val="{00000003-FA2A-47E0-9F30-FBA7401D64C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358</c:v>
                </c:pt>
                <c:pt idx="3">
                  <c:v>339</c:v>
                </c:pt>
                <c:pt idx="6">
                  <c:v>270</c:v>
                </c:pt>
                <c:pt idx="9">
                  <c:v>261</c:v>
                </c:pt>
                <c:pt idx="12">
                  <c:v>363</c:v>
                </c:pt>
              </c:numCache>
            </c:numRef>
          </c:val>
          <c:extLst>
            <c:ext xmlns:c16="http://schemas.microsoft.com/office/drawing/2014/chart" uri="{C3380CC4-5D6E-409C-BE32-E72D297353CC}">
              <c16:uniqueId val="{00000004-FA2A-47E0-9F30-FBA7401D64C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A2A-47E0-9F30-FBA7401D64C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A2A-47E0-9F30-FBA7401D64C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6220</c:v>
                </c:pt>
                <c:pt idx="3">
                  <c:v>6668</c:v>
                </c:pt>
                <c:pt idx="6">
                  <c:v>6986</c:v>
                </c:pt>
                <c:pt idx="9">
                  <c:v>6960</c:v>
                </c:pt>
                <c:pt idx="12">
                  <c:v>6810</c:v>
                </c:pt>
              </c:numCache>
            </c:numRef>
          </c:val>
          <c:extLst>
            <c:ext xmlns:c16="http://schemas.microsoft.com/office/drawing/2014/chart" uri="{C3380CC4-5D6E-409C-BE32-E72D297353CC}">
              <c16:uniqueId val="{00000007-FA2A-47E0-9F30-FBA7401D64C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-274</c:v>
                </c:pt>
                <c:pt idx="2">
                  <c:v>#N/A</c:v>
                </c:pt>
                <c:pt idx="3">
                  <c:v>#N/A</c:v>
                </c:pt>
                <c:pt idx="4">
                  <c:v>62</c:v>
                </c:pt>
                <c:pt idx="5">
                  <c:v>#N/A</c:v>
                </c:pt>
                <c:pt idx="6">
                  <c:v>#N/A</c:v>
                </c:pt>
                <c:pt idx="7">
                  <c:v>391</c:v>
                </c:pt>
                <c:pt idx="8">
                  <c:v>#N/A</c:v>
                </c:pt>
                <c:pt idx="9">
                  <c:v>#N/A</c:v>
                </c:pt>
                <c:pt idx="10">
                  <c:v>826</c:v>
                </c:pt>
                <c:pt idx="11">
                  <c:v>#N/A</c:v>
                </c:pt>
                <c:pt idx="12">
                  <c:v>#N/A</c:v>
                </c:pt>
                <c:pt idx="13">
                  <c:v>815</c:v>
                </c:pt>
                <c:pt idx="14">
                  <c:v>#N/A</c:v>
                </c:pt>
              </c:numCache>
            </c:numRef>
          </c:val>
          <c:smooth val="0"/>
          <c:extLst>
            <c:ext xmlns:c16="http://schemas.microsoft.com/office/drawing/2014/chart" uri="{C3380CC4-5D6E-409C-BE32-E72D297353CC}">
              <c16:uniqueId val="{00000008-FA2A-47E0-9F30-FBA7401D64C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65205</c:v>
                </c:pt>
                <c:pt idx="5">
                  <c:v>63784</c:v>
                </c:pt>
                <c:pt idx="8">
                  <c:v>60894</c:v>
                </c:pt>
                <c:pt idx="11">
                  <c:v>57528</c:v>
                </c:pt>
                <c:pt idx="14">
                  <c:v>54433</c:v>
                </c:pt>
              </c:numCache>
            </c:numRef>
          </c:val>
          <c:extLst>
            <c:ext xmlns:c16="http://schemas.microsoft.com/office/drawing/2014/chart" uri="{C3380CC4-5D6E-409C-BE32-E72D297353CC}">
              <c16:uniqueId val="{00000000-1A80-4D50-BBCF-2EF1D03E75C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8235</c:v>
                </c:pt>
                <c:pt idx="5">
                  <c:v>7610</c:v>
                </c:pt>
                <c:pt idx="8">
                  <c:v>6699</c:v>
                </c:pt>
                <c:pt idx="11">
                  <c:v>6127</c:v>
                </c:pt>
                <c:pt idx="14">
                  <c:v>5685</c:v>
                </c:pt>
              </c:numCache>
            </c:numRef>
          </c:val>
          <c:extLst>
            <c:ext xmlns:c16="http://schemas.microsoft.com/office/drawing/2014/chart" uri="{C3380CC4-5D6E-409C-BE32-E72D297353CC}">
              <c16:uniqueId val="{00000001-1A80-4D50-BBCF-2EF1D03E75C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24714</c:v>
                </c:pt>
                <c:pt idx="5">
                  <c:v>27198</c:v>
                </c:pt>
                <c:pt idx="8">
                  <c:v>26016</c:v>
                </c:pt>
                <c:pt idx="11">
                  <c:v>23169</c:v>
                </c:pt>
                <c:pt idx="14">
                  <c:v>24035</c:v>
                </c:pt>
              </c:numCache>
            </c:numRef>
          </c:val>
          <c:extLst>
            <c:ext xmlns:c16="http://schemas.microsoft.com/office/drawing/2014/chart" uri="{C3380CC4-5D6E-409C-BE32-E72D297353CC}">
              <c16:uniqueId val="{00000002-1A80-4D50-BBCF-2EF1D03E75C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A80-4D50-BBCF-2EF1D03E75C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A80-4D50-BBCF-2EF1D03E75C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16</c:v>
                </c:pt>
                <c:pt idx="3">
                  <c:v>0</c:v>
                </c:pt>
                <c:pt idx="6">
                  <c:v>0</c:v>
                </c:pt>
                <c:pt idx="9">
                  <c:v>0</c:v>
                </c:pt>
                <c:pt idx="12">
                  <c:v>0</c:v>
                </c:pt>
              </c:numCache>
            </c:numRef>
          </c:val>
          <c:extLst>
            <c:ext xmlns:c16="http://schemas.microsoft.com/office/drawing/2014/chart" uri="{C3380CC4-5D6E-409C-BE32-E72D297353CC}">
              <c16:uniqueId val="{00000005-1A80-4D50-BBCF-2EF1D03E75C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13990</c:v>
                </c:pt>
                <c:pt idx="3">
                  <c:v>13776</c:v>
                </c:pt>
                <c:pt idx="6">
                  <c:v>13825</c:v>
                </c:pt>
                <c:pt idx="9">
                  <c:v>13673</c:v>
                </c:pt>
                <c:pt idx="12">
                  <c:v>13826</c:v>
                </c:pt>
              </c:numCache>
            </c:numRef>
          </c:val>
          <c:extLst>
            <c:ext xmlns:c16="http://schemas.microsoft.com/office/drawing/2014/chart" uri="{C3380CC4-5D6E-409C-BE32-E72D297353CC}">
              <c16:uniqueId val="{00000006-1A80-4D50-BBCF-2EF1D03E75C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955</c:v>
                </c:pt>
                <c:pt idx="3">
                  <c:v>901</c:v>
                </c:pt>
                <c:pt idx="6">
                  <c:v>900</c:v>
                </c:pt>
                <c:pt idx="9">
                  <c:v>907</c:v>
                </c:pt>
                <c:pt idx="12">
                  <c:v>982</c:v>
                </c:pt>
              </c:numCache>
            </c:numRef>
          </c:val>
          <c:extLst>
            <c:ext xmlns:c16="http://schemas.microsoft.com/office/drawing/2014/chart" uri="{C3380CC4-5D6E-409C-BE32-E72D297353CC}">
              <c16:uniqueId val="{00000007-1A80-4D50-BBCF-2EF1D03E75C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3122</c:v>
                </c:pt>
                <c:pt idx="3">
                  <c:v>2987</c:v>
                </c:pt>
                <c:pt idx="6">
                  <c:v>3585</c:v>
                </c:pt>
                <c:pt idx="9">
                  <c:v>3412</c:v>
                </c:pt>
                <c:pt idx="12">
                  <c:v>3526</c:v>
                </c:pt>
              </c:numCache>
            </c:numRef>
          </c:val>
          <c:extLst>
            <c:ext xmlns:c16="http://schemas.microsoft.com/office/drawing/2014/chart" uri="{C3380CC4-5D6E-409C-BE32-E72D297353CC}">
              <c16:uniqueId val="{00000008-1A80-4D50-BBCF-2EF1D03E75C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83</c:v>
                </c:pt>
                <c:pt idx="3">
                  <c:v>182</c:v>
                </c:pt>
                <c:pt idx="6">
                  <c:v>274</c:v>
                </c:pt>
                <c:pt idx="9">
                  <c:v>84</c:v>
                </c:pt>
                <c:pt idx="12">
                  <c:v>1114</c:v>
                </c:pt>
              </c:numCache>
            </c:numRef>
          </c:val>
          <c:extLst>
            <c:ext xmlns:c16="http://schemas.microsoft.com/office/drawing/2014/chart" uri="{C3380CC4-5D6E-409C-BE32-E72D297353CC}">
              <c16:uniqueId val="{00000009-1A80-4D50-BBCF-2EF1D03E75C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63460</c:v>
                </c:pt>
                <c:pt idx="3">
                  <c:v>65246</c:v>
                </c:pt>
                <c:pt idx="6">
                  <c:v>62805</c:v>
                </c:pt>
                <c:pt idx="9">
                  <c:v>59618</c:v>
                </c:pt>
                <c:pt idx="12">
                  <c:v>57602</c:v>
                </c:pt>
              </c:numCache>
            </c:numRef>
          </c:val>
          <c:extLst>
            <c:ext xmlns:c16="http://schemas.microsoft.com/office/drawing/2014/chart" uri="{C3380CC4-5D6E-409C-BE32-E72D297353CC}">
              <c16:uniqueId val="{0000000A-1A80-4D50-BBCF-2EF1D03E75C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1A80-4D50-BBCF-2EF1D03E75C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7852</c:v>
                </c:pt>
                <c:pt idx="1">
                  <c:v>8498</c:v>
                </c:pt>
                <c:pt idx="2">
                  <c:v>10893</c:v>
                </c:pt>
              </c:numCache>
            </c:numRef>
          </c:val>
          <c:extLst>
            <c:ext xmlns:c16="http://schemas.microsoft.com/office/drawing/2014/chart" uri="{C3380CC4-5D6E-409C-BE32-E72D297353CC}">
              <c16:uniqueId val="{00000000-23E1-44CF-9005-D491EB40F79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10335</c:v>
                </c:pt>
                <c:pt idx="1">
                  <c:v>7549</c:v>
                </c:pt>
                <c:pt idx="2">
                  <c:v>6835</c:v>
                </c:pt>
              </c:numCache>
            </c:numRef>
          </c:val>
          <c:extLst>
            <c:ext xmlns:c16="http://schemas.microsoft.com/office/drawing/2014/chart" uri="{C3380CC4-5D6E-409C-BE32-E72D297353CC}">
              <c16:uniqueId val="{00000001-23E1-44CF-9005-D491EB40F79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4195</c:v>
                </c:pt>
                <c:pt idx="1">
                  <c:v>3515</c:v>
                </c:pt>
                <c:pt idx="2">
                  <c:v>3100</c:v>
                </c:pt>
              </c:numCache>
            </c:numRef>
          </c:val>
          <c:extLst>
            <c:ext xmlns:c16="http://schemas.microsoft.com/office/drawing/2014/chart" uri="{C3380CC4-5D6E-409C-BE32-E72D297353CC}">
              <c16:uniqueId val="{00000002-23E1-44CF-9005-D491EB40F79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茨城県日立市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公営企業債に対する繰入金の増や算入公債費等が減となったものの、教育債（</a:t>
          </a:r>
          <a:r>
            <a:rPr kumimoji="1" lang="en-US" altLang="ja-JP" sz="1400">
              <a:latin typeface="ＭＳ ゴシック" pitchFamily="49" charset="-128"/>
              <a:ea typeface="ＭＳ ゴシック" pitchFamily="49" charset="-128"/>
            </a:rPr>
            <a:t>H25</a:t>
          </a:r>
          <a:r>
            <a:rPr kumimoji="1" lang="ja-JP" altLang="en-US" sz="1400">
              <a:latin typeface="ＭＳ ゴシック" pitchFamily="49" charset="-128"/>
              <a:ea typeface="ＭＳ ゴシック" pitchFamily="49" charset="-128"/>
            </a:rPr>
            <a:t>学校耐震化）の償還の完了等に伴い、元利償還金の減が上回ったことにより、実質公債費比率の分子は若干減となった。</a:t>
          </a:r>
        </a:p>
        <a:p>
          <a:r>
            <a:rPr kumimoji="1" lang="ja-JP" altLang="en-US" sz="1400">
              <a:latin typeface="ＭＳ ゴシック" pitchFamily="49" charset="-128"/>
              <a:ea typeface="ＭＳ ゴシック" pitchFamily="49" charset="-128"/>
            </a:rPr>
            <a:t>　公債費の増加は財政の弾力性を阻む要因となるため、市債発行の抑制を図り、後年度の財政負担の軽減に努める。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Ｐゴシック" panose="020B0600070205080204" pitchFamily="50" charset="-128"/>
              <a:ea typeface="ＭＳ Ｐゴシック" panose="020B0600070205080204" pitchFamily="50" charset="-128"/>
            </a:rPr>
            <a:t>　満期一括償還地方債は利用していない。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茨城県日立市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将来負担額は、債務負担行為に基づく支出予定額が、大型事業の用地取得分が増額となったものの、一般会計等に係る地方債の現在高が新規借入額の抑制等により減額となり、全体額は微減となった。</a:t>
          </a:r>
        </a:p>
        <a:p>
          <a:r>
            <a:rPr kumimoji="1" lang="ja-JP" altLang="en-US" sz="1400">
              <a:latin typeface="ＭＳ ゴシック" pitchFamily="49" charset="-128"/>
              <a:ea typeface="ＭＳ ゴシック" pitchFamily="49" charset="-128"/>
            </a:rPr>
            <a:t>　一方、充当可能財源等は、充当可能基金（財政調整基金など）は増加しているものの、公債費の減に伴う基準財政需要額算入見込額の減などにより、充当可能財源等全体では将来負担額を上回る減となり、分子は増加傾向にある。</a:t>
          </a:r>
        </a:p>
        <a:p>
          <a:r>
            <a:rPr kumimoji="1" lang="ja-JP" altLang="en-US" sz="1400">
              <a:latin typeface="ＭＳ ゴシック" pitchFamily="49" charset="-128"/>
              <a:ea typeface="ＭＳ ゴシック" pitchFamily="49" charset="-128"/>
            </a:rPr>
            <a:t>　今後も地方債の発行抑制に努めるとともに、発行に当たっては基準財政需要額に算入される地方債の活用を積極的に行うなど、充当可能財源等の確保を図っていく。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茨城県日立市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・財政調整基金は、市税の上振れ分などの積立により増となった。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・減債基金は、一般財源等の不足に対応するため、取り崩しを行ったことにより減となった。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・その他特定目的基金は、公共施設等総合管理基金及び地域振興基金等が減となった。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・全体の基金残高合計は、前年度比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1,265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・今後も人口減少による市税収入の減や、物価高騰や賃金上昇等の社会経済情勢による物件費や人件費の上昇が見込まれるため、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経費の削減などにより基金残高の維持に努める。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・日立市地域振興基金：市民の連帯の強化及び地域振興に資するための事業に使用する。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・日立鞍掛山霊園管理基金：日立鞍掛山霊園の維持、管理及び運営に必要な経費の将来にわたる安定的な供給に資する。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・日立市公共施設等総合管理基金：公共施設等の長期にわたる着実な維持管理及び適正配置を推進する。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・日立市未来地域振興基金：将来にわたって地域振興に寄与する事業又は生活環境を保全に資するための事業に使用する。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・日立市営住宅等敷金基金：市営住宅等の入居者から納付された敷金を有効かつ確実に保管する。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・日立市地域振興基金：ひたちシーサイドマラソン開催事業等への充当による減少（△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・日立市公共施設等総合管理基金：シビックセンター地下駐車場の改修や北部消防署庁舎の整備等への充当による減少（△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・日立市営住宅等敷金基金：住宅敷金退去者への返還による減少（△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・設置目的に沿って積み立てた各特定目的基金について、目的に沿った事業の推進に活用しつつも、基金残高の維持に努める。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・市税の上振れ分などの積立による増加</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・災害や急激な経済変動に機動的に対応するため、今後も適切な基金残高の確保に努める。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・公債費の財源とするため、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百万円を取り崩したことによる減少</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・市債の発行抑制のほか、経常一般財源の確保に努め、基金残高を維持する。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茨城県日立市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163,855
162,119
225.73
85,858,388
81,902,434
3,285,387
40,687,402
57,602,093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単年度の財政力指数は、分母である基準財政需要額の伸び率に対して分子となる基準財政収入額の伸び率が小さいため、前年度より</a:t>
          </a:r>
          <a:r>
            <a:rPr kumimoji="1" lang="en-US" altLang="ja-JP" sz="1300">
              <a:latin typeface="ＭＳ Ｐゴシック" panose="020B0600070205080204" pitchFamily="50" charset="-128"/>
              <a:ea typeface="ＭＳ Ｐゴシック" panose="020B0600070205080204" pitchFamily="50" charset="-128"/>
            </a:rPr>
            <a:t>0.018</a:t>
          </a:r>
          <a:r>
            <a:rPr kumimoji="1" lang="ja-JP" altLang="en-US" sz="1300">
              <a:latin typeface="ＭＳ Ｐゴシック" panose="020B0600070205080204" pitchFamily="50" charset="-128"/>
              <a:ea typeface="ＭＳ Ｐゴシック" panose="020B0600070205080204" pitchFamily="50" charset="-128"/>
            </a:rPr>
            <a:t>ポイント低下した。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また、３か年平均指数は、類似団体同様、ゆるやかに低下していることから、引き続き、市税をはじめとした自主財源の確保に努める。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3628</xdr:rowOff>
    </xdr:from>
    <xdr:to>
      <xdr:col>23</xdr:col>
      <xdr:colOff>133350</xdr:colOff>
      <xdr:row>44</xdr:row>
      <xdr:rowOff>78922</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347278"/>
          <a:ext cx="0" cy="12754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50999</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594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78922</xdr:rowOff>
    </xdr:from>
    <xdr:to>
      <xdr:col>24</xdr:col>
      <xdr:colOff>12700</xdr:colOff>
      <xdr:row>44</xdr:row>
      <xdr:rowOff>78922</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2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90005</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9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3628</xdr:rowOff>
    </xdr:from>
    <xdr:to>
      <xdr:col>24</xdr:col>
      <xdr:colOff>12700</xdr:colOff>
      <xdr:row>37</xdr:row>
      <xdr:rowOff>3628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347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8165</xdr:rowOff>
    </xdr:from>
    <xdr:to>
      <xdr:col>23</xdr:col>
      <xdr:colOff>133350</xdr:colOff>
      <xdr:row>42</xdr:row>
      <xdr:rowOff>8165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20906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76399</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69343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59872</xdr:rowOff>
    </xdr:from>
    <xdr:to>
      <xdr:col>23</xdr:col>
      <xdr:colOff>184150</xdr:colOff>
      <xdr:row>41</xdr:row>
      <xdr:rowOff>161472</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0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145143</xdr:rowOff>
    </xdr:from>
    <xdr:to>
      <xdr:col>19</xdr:col>
      <xdr:colOff>133350</xdr:colOff>
      <xdr:row>42</xdr:row>
      <xdr:rowOff>8165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174593"/>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59872</xdr:rowOff>
    </xdr:from>
    <xdr:to>
      <xdr:col>19</xdr:col>
      <xdr:colOff>184150</xdr:colOff>
      <xdr:row>41</xdr:row>
      <xdr:rowOff>161472</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0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199</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8581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110672</xdr:rowOff>
    </xdr:from>
    <xdr:to>
      <xdr:col>15</xdr:col>
      <xdr:colOff>82550</xdr:colOff>
      <xdr:row>41</xdr:row>
      <xdr:rowOff>145143</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140122"/>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42635</xdr:rowOff>
    </xdr:from>
    <xdr:to>
      <xdr:col>15</xdr:col>
      <xdr:colOff>133350</xdr:colOff>
      <xdr:row>41</xdr:row>
      <xdr:rowOff>144235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154412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58965</xdr:rowOff>
    </xdr:from>
    <xdr:to>
      <xdr:col>11</xdr:col>
      <xdr:colOff>31750</xdr:colOff>
      <xdr:row>41</xdr:row>
      <xdr:rowOff>110672</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088415"/>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25400</xdr:rowOff>
    </xdr:from>
    <xdr:to>
      <xdr:col>11</xdr:col>
      <xdr:colOff>82550</xdr:colOff>
      <xdr:row>41</xdr:row>
      <xdr:rowOff>127000</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137177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127907</xdr:rowOff>
    </xdr:from>
    <xdr:to>
      <xdr:col>7</xdr:col>
      <xdr:colOff>31750</xdr:colOff>
      <xdr:row>41</xdr:row>
      <xdr:rowOff>58057</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698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68234</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75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128815</xdr:rowOff>
    </xdr:from>
    <xdr:to>
      <xdr:col>23</xdr:col>
      <xdr:colOff>184150</xdr:colOff>
      <xdr:row>42</xdr:row>
      <xdr:rowOff>58965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15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100892</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130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128815</xdr:rowOff>
    </xdr:from>
    <xdr:to>
      <xdr:col>19</xdr:col>
      <xdr:colOff>184150</xdr:colOff>
      <xdr:row>42</xdr:row>
      <xdr:rowOff>58965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15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43742</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2446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94343</xdr:rowOff>
    </xdr:from>
    <xdr:to>
      <xdr:col>15</xdr:col>
      <xdr:colOff>133350</xdr:colOff>
      <xdr:row>42</xdr:row>
      <xdr:rowOff>24493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12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9270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21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59872</xdr:rowOff>
    </xdr:from>
    <xdr:to>
      <xdr:col>11</xdr:col>
      <xdr:colOff>82550</xdr:colOff>
      <xdr:row>41</xdr:row>
      <xdr:rowOff>161472</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08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146249</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175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8165</xdr:rowOff>
    </xdr:from>
    <xdr:to>
      <xdr:col>7</xdr:col>
      <xdr:colOff>31750</xdr:colOff>
      <xdr:row>41</xdr:row>
      <xdr:rowOff>109765</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0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94542</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123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50">
              <a:latin typeface="ＭＳ Ｐゴシック" panose="020B0600070205080204" pitchFamily="50" charset="-128"/>
              <a:ea typeface="ＭＳ Ｐゴシック" panose="020B0600070205080204" pitchFamily="50" charset="-128"/>
            </a:rPr>
            <a:t>　類似団体の平均、全国平均及び県平均より高い数値となった。</a:t>
          </a:r>
        </a:p>
        <a:p>
          <a:r>
            <a:rPr kumimoji="1" lang="ja-JP" altLang="en-US" sz="1150">
              <a:latin typeface="ＭＳ Ｐゴシック" panose="020B0600070205080204" pitchFamily="50" charset="-128"/>
              <a:ea typeface="ＭＳ Ｐゴシック" panose="020B0600070205080204" pitchFamily="50" charset="-128"/>
            </a:rPr>
            <a:t>　人件費は、人事院勧告による給与改定のほか、本市は南北に細長いという地形的な要因により公共施設数が多く、職員数が横ばいで推移しているため、上昇している。</a:t>
          </a:r>
          <a:endParaRPr kumimoji="1" lang="en-US" altLang="ja-JP" sz="1150">
            <a:latin typeface="ＭＳ Ｐゴシック" panose="020B0600070205080204" pitchFamily="50" charset="-128"/>
            <a:ea typeface="ＭＳ Ｐゴシック" panose="020B0600070205080204" pitchFamily="50" charset="-128"/>
          </a:endParaRPr>
        </a:p>
        <a:p>
          <a:r>
            <a:rPr kumimoji="1" lang="ja-JP" altLang="en-US" sz="1150">
              <a:latin typeface="ＭＳ Ｐゴシック" panose="020B0600070205080204" pitchFamily="50" charset="-128"/>
              <a:ea typeface="ＭＳ Ｐゴシック" panose="020B0600070205080204" pitchFamily="50" charset="-128"/>
            </a:rPr>
            <a:t>　また、物件費も、物価高の影響による需用費や委託料の増などにより、上昇しており、数値の高い要因となっている。</a:t>
          </a:r>
        </a:p>
        <a:p>
          <a:r>
            <a:rPr kumimoji="1" lang="ja-JP" altLang="en-US" sz="1150">
              <a:latin typeface="ＭＳ Ｐゴシック" panose="020B0600070205080204" pitchFamily="50" charset="-128"/>
              <a:ea typeface="ＭＳ Ｐゴシック" panose="020B0600070205080204" pitchFamily="50" charset="-128"/>
            </a:rPr>
            <a:t>　一方で</a:t>
          </a:r>
          <a:r>
            <a:rPr kumimoji="1" lang="ja-JP" altLang="en-US" sz="1150">
              <a:solidFill>
                <a:sysClr val="windowText" lastClr="000000"/>
              </a:solidFill>
              <a:latin typeface="ＭＳ Ｐゴシック" panose="020B0600070205080204" pitchFamily="50" charset="-128"/>
              <a:ea typeface="ＭＳ Ｐゴシック" panose="020B0600070205080204" pitchFamily="50" charset="-128"/>
            </a:rPr>
            <a:t>、法人市民税が一部企業の好調な業績により、</a:t>
          </a:r>
          <a:r>
            <a:rPr kumimoji="1" lang="ja-JP" altLang="en-US" sz="1150">
              <a:latin typeface="ＭＳ Ｐゴシック" panose="020B0600070205080204" pitchFamily="50" charset="-128"/>
              <a:ea typeface="ＭＳ Ｐゴシック" panose="020B0600070205080204" pitchFamily="50" charset="-128"/>
            </a:rPr>
            <a:t>一時的に大幅な増額になったため、経常一般財源等が増となり、経常収支比率は前年度より</a:t>
          </a:r>
          <a:r>
            <a:rPr kumimoji="1" lang="en-US" altLang="ja-JP" sz="1150">
              <a:latin typeface="ＭＳ Ｐゴシック" panose="020B0600070205080204" pitchFamily="50" charset="-128"/>
              <a:ea typeface="ＭＳ Ｐゴシック" panose="020B0600070205080204" pitchFamily="50" charset="-128"/>
            </a:rPr>
            <a:t>1.9</a:t>
          </a:r>
          <a:r>
            <a:rPr kumimoji="1" lang="ja-JP" altLang="en-US" sz="1150">
              <a:latin typeface="ＭＳ Ｐゴシック" panose="020B0600070205080204" pitchFamily="50" charset="-128"/>
              <a:ea typeface="ＭＳ Ｐゴシック" panose="020B0600070205080204" pitchFamily="50" charset="-128"/>
            </a:rPr>
            <a:t>ポイント改善した。引き続き、行政経営改革や経常経費の削減に努め、比率の改善を図る。</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11176</xdr:rowOff>
    </xdr:from>
    <xdr:to>
      <xdr:col>23</xdr:col>
      <xdr:colOff>133350</xdr:colOff>
      <xdr:row>66</xdr:row>
      <xdr:rowOff>508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9955276"/>
          <a:ext cx="0" cy="13609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144035</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288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508</xdr:rowOff>
    </xdr:from>
    <xdr:to>
      <xdr:col>24</xdr:col>
      <xdr:colOff>12700</xdr:colOff>
      <xdr:row>66</xdr:row>
      <xdr:rowOff>508</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31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97553</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698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11176</xdr:rowOff>
    </xdr:from>
    <xdr:to>
      <xdr:col>24</xdr:col>
      <xdr:colOff>12700</xdr:colOff>
      <xdr:row>58</xdr:row>
      <xdr:rowOff>11176</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9955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66</xdr:row>
      <xdr:rowOff>508</xdr:rowOff>
    </xdr:from>
    <xdr:to>
      <xdr:col>23</xdr:col>
      <xdr:colOff>133350</xdr:colOff>
      <xdr:row>67</xdr:row>
      <xdr:rowOff>12446</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1316208"/>
          <a:ext cx="838200" cy="183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147845</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4348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131318</xdr:rowOff>
    </xdr:from>
    <xdr:to>
      <xdr:col>23</xdr:col>
      <xdr:colOff>184150</xdr:colOff>
      <xdr:row>62</xdr:row>
      <xdr:rowOff>61468</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58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7874</xdr:rowOff>
    </xdr:from>
    <xdr:to>
      <xdr:col>19</xdr:col>
      <xdr:colOff>133350</xdr:colOff>
      <xdr:row>67</xdr:row>
      <xdr:rowOff>12446</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1152124"/>
          <a:ext cx="889000" cy="347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44450</xdr:rowOff>
    </xdr:from>
    <xdr:to>
      <xdr:col>19</xdr:col>
      <xdr:colOff>184150</xdr:colOff>
      <xdr:row>61</xdr:row>
      <xdr:rowOff>146050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156227</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27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104902</xdr:rowOff>
    </xdr:from>
    <xdr:to>
      <xdr:col>15</xdr:col>
      <xdr:colOff>82550</xdr:colOff>
      <xdr:row>65</xdr:row>
      <xdr:rowOff>7874</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563352"/>
          <a:ext cx="889000" cy="588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80772</xdr:rowOff>
    </xdr:from>
    <xdr:to>
      <xdr:col>15</xdr:col>
      <xdr:colOff>133350</xdr:colOff>
      <xdr:row>61</xdr:row>
      <xdr:rowOff>10922</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367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21099</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136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104902</xdr:rowOff>
    </xdr:from>
    <xdr:to>
      <xdr:col>11</xdr:col>
      <xdr:colOff>31750</xdr:colOff>
      <xdr:row>64</xdr:row>
      <xdr:rowOff>34544</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563352"/>
          <a:ext cx="889000" cy="443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58</xdr:row>
      <xdr:rowOff>143764</xdr:rowOff>
    </xdr:from>
    <xdr:to>
      <xdr:col>11</xdr:col>
      <xdr:colOff>82550</xdr:colOff>
      <xdr:row>59</xdr:row>
      <xdr:rowOff>73914</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087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84091</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9856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129032</xdr:rowOff>
    </xdr:from>
    <xdr:to>
      <xdr:col>7</xdr:col>
      <xdr:colOff>31750</xdr:colOff>
      <xdr:row>61</xdr:row>
      <xdr:rowOff>59182</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416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69359</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184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121158</xdr:rowOff>
    </xdr:from>
    <xdr:to>
      <xdr:col>23</xdr:col>
      <xdr:colOff>184150</xdr:colOff>
      <xdr:row>66</xdr:row>
      <xdr:rowOff>51308</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126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17035</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116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133096</xdr:rowOff>
    </xdr:from>
    <xdr:to>
      <xdr:col>19</xdr:col>
      <xdr:colOff>184150</xdr:colOff>
      <xdr:row>67</xdr:row>
      <xdr:rowOff>63246</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1448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67</xdr:row>
      <xdr:rowOff>48023</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15351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128524</xdr:rowOff>
    </xdr:from>
    <xdr:to>
      <xdr:col>15</xdr:col>
      <xdr:colOff>133350</xdr:colOff>
      <xdr:row>65</xdr:row>
      <xdr:rowOff>58674</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110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43451</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1187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54102</xdr:rowOff>
    </xdr:from>
    <xdr:to>
      <xdr:col>11</xdr:col>
      <xdr:colOff>82550</xdr:colOff>
      <xdr:row>61</xdr:row>
      <xdr:rowOff>155702</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51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140479</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598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155194</xdr:rowOff>
    </xdr:from>
    <xdr:to>
      <xdr:col>7</xdr:col>
      <xdr:colOff>31750</xdr:colOff>
      <xdr:row>64</xdr:row>
      <xdr:rowOff>85344</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95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70121</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1042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[178,138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類似団体の平均、全国平均及び県平均を上回っている。</a:t>
          </a:r>
        </a:p>
        <a:p>
          <a:r>
            <a:rPr kumimoji="1" lang="ja-JP" altLang="en-US" sz="1300">
              <a:latin typeface="ＭＳ Ｐゴシック" panose="020B0600070205080204" pitchFamily="50" charset="-128"/>
              <a:ea typeface="ＭＳ Ｐゴシック" panose="020B0600070205080204" pitchFamily="50" charset="-128"/>
            </a:rPr>
            <a:t>　人件費は、人事院勧告による給与改定のほか、本市は南北に細長いという地形的な要因により公共施設数が多く、職員数が横ばいで推移しているなどにより、年々上昇している。</a:t>
          </a:r>
        </a:p>
        <a:p>
          <a:r>
            <a:rPr kumimoji="1" lang="ja-JP" altLang="en-US" sz="1300">
              <a:latin typeface="ＭＳ Ｐゴシック" panose="020B0600070205080204" pitchFamily="50" charset="-128"/>
              <a:ea typeface="ＭＳ Ｐゴシック" panose="020B0600070205080204" pitchFamily="50" charset="-128"/>
            </a:rPr>
            <a:t>　物件費も、物価高の影響による需用費や委託料の増により、公共施設の管理経費等が年々上昇している。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公共施設マネジメント基本方針に基づく施設の統廃合の検討や、事務事業の見直しを進め、人件費・物件費の削減に努める。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83</xdr:row>
      <xdr:rowOff>5293</xdr:rowOff>
    </xdr:from>
    <xdr:to>
      <xdr:col>23</xdr:col>
      <xdr:colOff>133350</xdr:colOff>
      <xdr:row>89</xdr:row>
      <xdr:rowOff>24919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4235643"/>
          <a:ext cx="0" cy="10483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168446</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256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24919</xdr:rowOff>
    </xdr:from>
    <xdr:to>
      <xdr:col>24</xdr:col>
      <xdr:colOff>12700</xdr:colOff>
      <xdr:row>89</xdr:row>
      <xdr:rowOff>24919</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283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91670</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979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83</xdr:row>
      <xdr:rowOff>5293</xdr:rowOff>
    </xdr:from>
    <xdr:to>
      <xdr:col>24</xdr:col>
      <xdr:colOff>12700</xdr:colOff>
      <xdr:row>83</xdr:row>
      <xdr:rowOff>5293</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4235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87</xdr:row>
      <xdr:rowOff>164404</xdr:rowOff>
    </xdr:from>
    <xdr:to>
      <xdr:col>23</xdr:col>
      <xdr:colOff>133350</xdr:colOff>
      <xdr:row>89</xdr:row>
      <xdr:rowOff>24919</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5080554"/>
          <a:ext cx="838200" cy="20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60239</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4620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43712</xdr:rowOff>
    </xdr:from>
    <xdr:to>
      <xdr:col>23</xdr:col>
      <xdr:colOff>184150</xdr:colOff>
      <xdr:row>85</xdr:row>
      <xdr:rowOff>145312</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616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87</xdr:row>
      <xdr:rowOff>2685</xdr:rowOff>
    </xdr:from>
    <xdr:to>
      <xdr:col>19</xdr:col>
      <xdr:colOff>133350</xdr:colOff>
      <xdr:row>87</xdr:row>
      <xdr:rowOff>164404</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918835"/>
          <a:ext cx="889000" cy="161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131800</xdr:rowOff>
    </xdr:from>
    <xdr:to>
      <xdr:col>19</xdr:col>
      <xdr:colOff>184150</xdr:colOff>
      <xdr:row>84</xdr:row>
      <xdr:rowOff>61950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36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72127</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131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86</xdr:row>
      <xdr:rowOff>131690</xdr:rowOff>
    </xdr:from>
    <xdr:to>
      <xdr:col>15</xdr:col>
      <xdr:colOff>82550</xdr:colOff>
      <xdr:row>87</xdr:row>
      <xdr:rowOff>2685</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876390"/>
          <a:ext cx="889000" cy="42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81271</xdr:rowOff>
    </xdr:from>
    <xdr:to>
      <xdr:col>15</xdr:col>
      <xdr:colOff>133350</xdr:colOff>
      <xdr:row>84</xdr:row>
      <xdr:rowOff>11421</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311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21598</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080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85</xdr:row>
      <xdr:rowOff>48206</xdr:rowOff>
    </xdr:from>
    <xdr:to>
      <xdr:col>11</xdr:col>
      <xdr:colOff>31750</xdr:colOff>
      <xdr:row>86</xdr:row>
      <xdr:rowOff>131690</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621456"/>
          <a:ext cx="889000" cy="254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169907</xdr:rowOff>
    </xdr:from>
    <xdr:to>
      <xdr:col>11</xdr:col>
      <xdr:colOff>82550</xdr:colOff>
      <xdr:row>83</xdr:row>
      <xdr:rowOff>100057</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228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110234</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997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87099</xdr:rowOff>
    </xdr:from>
    <xdr:to>
      <xdr:col>7</xdr:col>
      <xdr:colOff>31750</xdr:colOff>
      <xdr:row>82</xdr:row>
      <xdr:rowOff>17249</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974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27426</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743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88</xdr:row>
      <xdr:rowOff>145569</xdr:rowOff>
    </xdr:from>
    <xdr:to>
      <xdr:col>23</xdr:col>
      <xdr:colOff>184150</xdr:colOff>
      <xdr:row>89</xdr:row>
      <xdr:rowOff>75719</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5233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88</xdr:row>
      <xdr:rowOff>41446</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5129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87</xdr:row>
      <xdr:rowOff>113604</xdr:rowOff>
    </xdr:from>
    <xdr:to>
      <xdr:col>19</xdr:col>
      <xdr:colOff>184150</xdr:colOff>
      <xdr:row>88</xdr:row>
      <xdr:rowOff>43754</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5029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88</xdr:row>
      <xdr:rowOff>28531</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51161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86</xdr:row>
      <xdr:rowOff>123335</xdr:rowOff>
    </xdr:from>
    <xdr:to>
      <xdr:col>15</xdr:col>
      <xdr:colOff>133350</xdr:colOff>
      <xdr:row>87</xdr:row>
      <xdr:rowOff>53485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868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87</xdr:row>
      <xdr:rowOff>38262</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954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86</xdr:row>
      <xdr:rowOff>80890</xdr:rowOff>
    </xdr:from>
    <xdr:to>
      <xdr:col>11</xdr:col>
      <xdr:colOff>82550</xdr:colOff>
      <xdr:row>87</xdr:row>
      <xdr:rowOff>11040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825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86</xdr:row>
      <xdr:rowOff>167267</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911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168856</xdr:rowOff>
    </xdr:from>
    <xdr:to>
      <xdr:col>7</xdr:col>
      <xdr:colOff>31750</xdr:colOff>
      <xdr:row>85</xdr:row>
      <xdr:rowOff>99006</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570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83783</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657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類似団体の平均、全国市平均を下回っている。</a:t>
          </a:r>
        </a:p>
        <a:p>
          <a:r>
            <a:rPr kumimoji="1" lang="ja-JP" altLang="en-US" sz="1300">
              <a:latin typeface="ＭＳ Ｐゴシック" panose="020B0600070205080204" pitchFamily="50" charset="-128"/>
              <a:ea typeface="ＭＳ Ｐゴシック" panose="020B0600070205080204" pitchFamily="50" charset="-128"/>
            </a:rPr>
            <a:t>　市の財政状況並びに国及び他団体の状況を踏まえ、引き続き、給与の適正化に努める。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114300</xdr:rowOff>
    </xdr:from>
    <xdr:to>
      <xdr:col>81</xdr:col>
      <xdr:colOff>44450</xdr:colOff>
      <xdr:row>89</xdr:row>
      <xdr:rowOff>21589</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4001750"/>
          <a:ext cx="0" cy="127888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165116</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252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21589</xdr:rowOff>
    </xdr:from>
    <xdr:to>
      <xdr:col>81</xdr:col>
      <xdr:colOff>133350</xdr:colOff>
      <xdr:row>89</xdr:row>
      <xdr:rowOff>21589</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280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29227</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74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114300</xdr:rowOff>
    </xdr:from>
    <xdr:to>
      <xdr:col>81</xdr:col>
      <xdr:colOff>133350</xdr:colOff>
      <xdr:row>81</xdr:row>
      <xdr:rowOff>114300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400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34289</xdr:rowOff>
    </xdr:from>
    <xdr:to>
      <xdr:col>81</xdr:col>
      <xdr:colOff>44450</xdr:colOff>
      <xdr:row>84</xdr:row>
      <xdr:rowOff>82550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6179800" y="14436089"/>
          <a:ext cx="8382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100347</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5021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128270</xdr:rowOff>
    </xdr:from>
    <xdr:to>
      <xdr:col>81</xdr:col>
      <xdr:colOff>95250</xdr:colOff>
      <xdr:row>85</xdr:row>
      <xdr:rowOff>58420</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53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82550</xdr:rowOff>
    </xdr:from>
    <xdr:to>
      <xdr:col>77</xdr:col>
      <xdr:colOff>44450</xdr:colOff>
      <xdr:row>84</xdr:row>
      <xdr:rowOff>154939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5290800" y="14484350"/>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152400</xdr:rowOff>
    </xdr:from>
    <xdr:to>
      <xdr:col>77</xdr:col>
      <xdr:colOff>95250</xdr:colOff>
      <xdr:row>85</xdr:row>
      <xdr:rowOff>82550</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67327</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64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154939</xdr:rowOff>
    </xdr:from>
    <xdr:to>
      <xdr:col>72</xdr:col>
      <xdr:colOff>203200</xdr:colOff>
      <xdr:row>85</xdr:row>
      <xdr:rowOff>7620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4401800" y="14556739"/>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29211</xdr:rowOff>
    </xdr:from>
    <xdr:to>
      <xdr:col>73</xdr:col>
      <xdr:colOff>44450</xdr:colOff>
      <xdr:row>85</xdr:row>
      <xdr:rowOff>130811</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60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115588</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688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7620</xdr:rowOff>
    </xdr:from>
    <xdr:to>
      <xdr:col>68</xdr:col>
      <xdr:colOff>152400</xdr:colOff>
      <xdr:row>85</xdr:row>
      <xdr:rowOff>7620</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3512800" y="145808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5080</xdr:rowOff>
    </xdr:from>
    <xdr:to>
      <xdr:col>68</xdr:col>
      <xdr:colOff>203200</xdr:colOff>
      <xdr:row>85</xdr:row>
      <xdr:rowOff>106680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57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91457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66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53339</xdr:rowOff>
    </xdr:from>
    <xdr:to>
      <xdr:col>64</xdr:col>
      <xdr:colOff>152400</xdr:colOff>
      <xdr:row>85</xdr:row>
      <xdr:rowOff>154939</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62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139716</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712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154939</xdr:rowOff>
    </xdr:from>
    <xdr:to>
      <xdr:col>81</xdr:col>
      <xdr:colOff>95250</xdr:colOff>
      <xdr:row>84</xdr:row>
      <xdr:rowOff>85089</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385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16</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230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31750</xdr:rowOff>
    </xdr:from>
    <xdr:to>
      <xdr:col>77</xdr:col>
      <xdr:colOff>95250</xdr:colOff>
      <xdr:row>84</xdr:row>
      <xdr:rowOff>133350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143527</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420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104139</xdr:rowOff>
    </xdr:from>
    <xdr:to>
      <xdr:col>73</xdr:col>
      <xdr:colOff>44450</xdr:colOff>
      <xdr:row>85</xdr:row>
      <xdr:rowOff>34289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50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44466</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27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128270</xdr:rowOff>
    </xdr:from>
    <xdr:to>
      <xdr:col>68</xdr:col>
      <xdr:colOff>203200</xdr:colOff>
      <xdr:row>85</xdr:row>
      <xdr:rowOff>58420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53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68597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429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128270</xdr:rowOff>
    </xdr:from>
    <xdr:to>
      <xdr:col>64</xdr:col>
      <xdr:colOff>152400</xdr:colOff>
      <xdr:row>85</xdr:row>
      <xdr:rowOff>58420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53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68597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429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類似団体及び県平均との比較では平均より多いものの、全国平均は下回っている。</a:t>
          </a:r>
        </a:p>
        <a:p>
          <a:r>
            <a:rPr kumimoji="1" lang="ja-JP" altLang="en-US" sz="1300">
              <a:latin typeface="ＭＳ Ｐゴシック" panose="020B0600070205080204" pitchFamily="50" charset="-128"/>
              <a:ea typeface="ＭＳ Ｐゴシック" panose="020B0600070205080204" pitchFamily="50" charset="-128"/>
            </a:rPr>
            <a:t>　人口減少が進む一方で、本市は南北に細長いという地形的な要因により公共施設数が多く、職員数が横ばいで推移しているため、年々数値が上昇している。</a:t>
          </a:r>
        </a:p>
        <a:p>
          <a:r>
            <a:rPr kumimoji="1" lang="ja-JP" altLang="en-US" sz="1300">
              <a:latin typeface="ＭＳ Ｐゴシック" panose="020B0600070205080204" pitchFamily="50" charset="-128"/>
              <a:ea typeface="ＭＳ Ｐゴシック" panose="020B0600070205080204" pitchFamily="50" charset="-128"/>
            </a:rPr>
            <a:t>　事務の効率化を図りながら、会計年度任用職員も含めた定員適正化の見直しを進める。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14394</xdr:rowOff>
    </xdr:from>
    <xdr:to>
      <xdr:col>81</xdr:col>
      <xdr:colOff>44450</xdr:colOff>
      <xdr:row>66</xdr:row>
      <xdr:rowOff>18204</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9958494"/>
          <a:ext cx="0" cy="13754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161731</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305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18204</xdr:rowOff>
    </xdr:from>
    <xdr:to>
      <xdr:col>81</xdr:col>
      <xdr:colOff>133350</xdr:colOff>
      <xdr:row>66</xdr:row>
      <xdr:rowOff>18204</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333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100771</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701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14394</xdr:rowOff>
    </xdr:from>
    <xdr:to>
      <xdr:col>81</xdr:col>
      <xdr:colOff>133350</xdr:colOff>
      <xdr:row>58</xdr:row>
      <xdr:rowOff>14394</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9958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111760</xdr:rowOff>
    </xdr:from>
    <xdr:to>
      <xdr:col>81</xdr:col>
      <xdr:colOff>44450</xdr:colOff>
      <xdr:row>65</xdr:row>
      <xdr:rowOff>60960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1084560"/>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133367</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4203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116840</xdr:rowOff>
    </xdr:from>
    <xdr:to>
      <xdr:col>81</xdr:col>
      <xdr:colOff>95250</xdr:colOff>
      <xdr:row>62</xdr:row>
      <xdr:rowOff>46990</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5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15240</xdr:rowOff>
    </xdr:from>
    <xdr:to>
      <xdr:col>77</xdr:col>
      <xdr:colOff>44450</xdr:colOff>
      <xdr:row>64</xdr:row>
      <xdr:rowOff>111760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98804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151554</xdr:rowOff>
    </xdr:from>
    <xdr:to>
      <xdr:col>77</xdr:col>
      <xdr:colOff>95250</xdr:colOff>
      <xdr:row>61</xdr:row>
      <xdr:rowOff>81704</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43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91881</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2074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74083</xdr:rowOff>
    </xdr:from>
    <xdr:to>
      <xdr:col>72</xdr:col>
      <xdr:colOff>203200</xdr:colOff>
      <xdr:row>64</xdr:row>
      <xdr:rowOff>15240</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875433"/>
          <a:ext cx="889000" cy="11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79163</xdr:rowOff>
    </xdr:from>
    <xdr:to>
      <xdr:col>73</xdr:col>
      <xdr:colOff>44450</xdr:colOff>
      <xdr:row>61</xdr:row>
      <xdr:rowOff>9313</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36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19490</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135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149013</xdr:rowOff>
    </xdr:from>
    <xdr:to>
      <xdr:col>68</xdr:col>
      <xdr:colOff>152400</xdr:colOff>
      <xdr:row>63</xdr:row>
      <xdr:rowOff>74083</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778913"/>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170180</xdr:rowOff>
    </xdr:from>
    <xdr:to>
      <xdr:col>68</xdr:col>
      <xdr:colOff>203200</xdr:colOff>
      <xdr:row>60</xdr:row>
      <xdr:rowOff>100330</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110507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054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57573</xdr:rowOff>
    </xdr:from>
    <xdr:to>
      <xdr:col>64</xdr:col>
      <xdr:colOff>152400</xdr:colOff>
      <xdr:row>59</xdr:row>
      <xdr:rowOff>159173</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173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169350</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9942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65</xdr:row>
      <xdr:rowOff>10160</xdr:rowOff>
    </xdr:from>
    <xdr:to>
      <xdr:col>81</xdr:col>
      <xdr:colOff>95250</xdr:colOff>
      <xdr:row>65</xdr:row>
      <xdr:rowOff>111760</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115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153687</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1126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60960</xdr:rowOff>
    </xdr:from>
    <xdr:to>
      <xdr:col>77</xdr:col>
      <xdr:colOff>95250</xdr:colOff>
      <xdr:row>64</xdr:row>
      <xdr:rowOff>162560</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103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147337</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112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135890</xdr:rowOff>
    </xdr:from>
    <xdr:to>
      <xdr:col>73</xdr:col>
      <xdr:colOff>44450</xdr:colOff>
      <xdr:row>64</xdr:row>
      <xdr:rowOff>66040</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50817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102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23283</xdr:rowOff>
    </xdr:from>
    <xdr:to>
      <xdr:col>68</xdr:col>
      <xdr:colOff>203200</xdr:colOff>
      <xdr:row>63</xdr:row>
      <xdr:rowOff>124883</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82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109660</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91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98213</xdr:rowOff>
    </xdr:from>
    <xdr:to>
      <xdr:col>64</xdr:col>
      <xdr:colOff>152400</xdr:colOff>
      <xdr:row>63</xdr:row>
      <xdr:rowOff>28363</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72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13140</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814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類似団体の平均、全国平均及び県平均と比較しても良好な数値となった。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しかし、元利償還金等に係る基準財政需要額の減少により、前年度より</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ポイント増となった。</a:t>
          </a:r>
        </a:p>
        <a:p>
          <a:r>
            <a:rPr kumimoji="1" lang="ja-JP" altLang="en-US" sz="1300">
              <a:latin typeface="ＭＳ Ｐゴシック" panose="020B0600070205080204" pitchFamily="50" charset="-128"/>
              <a:ea typeface="ＭＳ Ｐゴシック" panose="020B0600070205080204" pitchFamily="50" charset="-128"/>
            </a:rPr>
            <a:t>　引き続き、新規借入にあたっては、公債費を上回らないよう努めるとともに、交付税措置のある市債の発行などにより、健全財政の維持に努める。</a:t>
          </a: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9374</xdr:rowOff>
    </xdr:from>
    <xdr:to>
      <xdr:col>81</xdr:col>
      <xdr:colOff>44450</xdr:colOff>
      <xdr:row>45</xdr:row>
      <xdr:rowOff>97065</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353024"/>
          <a:ext cx="0" cy="14592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69142</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78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97065</xdr:rowOff>
    </xdr:from>
    <xdr:to>
      <xdr:col>81</xdr:col>
      <xdr:colOff>133350</xdr:colOff>
      <xdr:row>45</xdr:row>
      <xdr:rowOff>97065</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812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95751</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6096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9374</xdr:rowOff>
    </xdr:from>
    <xdr:to>
      <xdr:col>81</xdr:col>
      <xdr:colOff>133350</xdr:colOff>
      <xdr:row>37</xdr:row>
      <xdr:rowOff>9374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353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90715</xdr:rowOff>
    </xdr:from>
    <xdr:to>
      <xdr:col>81</xdr:col>
      <xdr:colOff>44450</xdr:colOff>
      <xdr:row>38</xdr:row>
      <xdr:rowOff>171148</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179800" y="6605815"/>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13805</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68718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41728</xdr:rowOff>
    </xdr:from>
    <xdr:to>
      <xdr:col>81</xdr:col>
      <xdr:colOff>95250</xdr:colOff>
      <xdr:row>40</xdr:row>
      <xdr:rowOff>143328</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135769</xdr:rowOff>
    </xdr:from>
    <xdr:to>
      <xdr:col>77</xdr:col>
      <xdr:colOff>44450</xdr:colOff>
      <xdr:row>38</xdr:row>
      <xdr:rowOff>90715</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5290800" y="6479419"/>
          <a:ext cx="889000" cy="126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7257</xdr:rowOff>
    </xdr:from>
    <xdr:to>
      <xdr:col>77</xdr:col>
      <xdr:colOff>95250</xdr:colOff>
      <xdr:row>40</xdr:row>
      <xdr:rowOff>108857</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686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93634</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6951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78317</xdr:rowOff>
    </xdr:from>
    <xdr:to>
      <xdr:col>72</xdr:col>
      <xdr:colOff>203200</xdr:colOff>
      <xdr:row>37</xdr:row>
      <xdr:rowOff>135769</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4401800" y="6421967"/>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167217</xdr:rowOff>
    </xdr:from>
    <xdr:to>
      <xdr:col>73</xdr:col>
      <xdr:colOff>44450</xdr:colOff>
      <xdr:row>40</xdr:row>
      <xdr:rowOff>97367</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82144</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6940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55336</xdr:rowOff>
    </xdr:from>
    <xdr:to>
      <xdr:col>68</xdr:col>
      <xdr:colOff>152400</xdr:colOff>
      <xdr:row>37</xdr:row>
      <xdr:rowOff>78317</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3512800" y="6398986"/>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7257</xdr:rowOff>
    </xdr:from>
    <xdr:to>
      <xdr:col>68</xdr:col>
      <xdr:colOff>203200</xdr:colOff>
      <xdr:row>40</xdr:row>
      <xdr:rowOff>108857</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686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93634</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695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53219</xdr:rowOff>
    </xdr:from>
    <xdr:to>
      <xdr:col>64</xdr:col>
      <xdr:colOff>152400</xdr:colOff>
      <xdr:row>40</xdr:row>
      <xdr:rowOff>154819</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6911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139596</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6997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120348</xdr:rowOff>
    </xdr:from>
    <xdr:to>
      <xdr:col>81</xdr:col>
      <xdr:colOff>95250</xdr:colOff>
      <xdr:row>39</xdr:row>
      <xdr:rowOff>50498</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6635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136875</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6480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39915</xdr:rowOff>
    </xdr:from>
    <xdr:to>
      <xdr:col>77</xdr:col>
      <xdr:colOff>95250</xdr:colOff>
      <xdr:row>38</xdr:row>
      <xdr:rowOff>141515</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655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151691</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63238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84969</xdr:rowOff>
    </xdr:from>
    <xdr:to>
      <xdr:col>73</xdr:col>
      <xdr:colOff>44450</xdr:colOff>
      <xdr:row>38</xdr:row>
      <xdr:rowOff>15119</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6428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25296</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6197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27517</xdr:rowOff>
    </xdr:from>
    <xdr:to>
      <xdr:col>68</xdr:col>
      <xdr:colOff>203200</xdr:colOff>
      <xdr:row>37</xdr:row>
      <xdr:rowOff>129117</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637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139294</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6140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4536</xdr:rowOff>
    </xdr:from>
    <xdr:to>
      <xdr:col>64</xdr:col>
      <xdr:colOff>152400</xdr:colOff>
      <xdr:row>37</xdr:row>
      <xdr:rowOff>106136</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634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116313</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6117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将来負担比率は、他団体と比較すると良好であるが、これは交付税措置のある有利な市債発行や基金残高の確保に努めてきたことによる。</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基金残高はここ数年で減少傾向にあるため、残高を一定額確保するとともに、市債発行の抑制を図り、健全財政の維持に努める。</a:t>
          </a: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21184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7018000" y="2451100"/>
          <a:ext cx="0" cy="15134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164711</xdr:rowOff>
    </xdr:from>
    <xdr:ext cx="762000" cy="259045"/>
    <xdr:sp macro=""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7106900" y="3936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21184</xdr:rowOff>
    </xdr:from>
    <xdr:to>
      <xdr:col>81</xdr:col>
      <xdr:colOff>133350</xdr:colOff>
      <xdr:row>23</xdr:row>
      <xdr:rowOff>21184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3964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86377</xdr:rowOff>
    </xdr:from>
    <xdr:ext cx="762000" cy="259045"/>
    <xdr:sp macro=""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143527</xdr:rowOff>
    </xdr:from>
    <xdr:ext cx="762000" cy="259045"/>
    <xdr:sp macro="" textlink="">
      <xdr:nvSpPr>
        <xdr:cNvPr id="439" name="将来負担の状況平均値テキスト">
          <a:extLst>
            <a:ext uri="{FF2B5EF4-FFF2-40B4-BE49-F238E27FC236}">
              <a16:creationId xmlns:a16="http://schemas.microsoft.com/office/drawing/2014/main" id="{00000000-0008-0000-0300-0000B7010000}"/>
            </a:ext>
          </a:extLst>
        </xdr:cNvPr>
        <xdr:cNvSpPr txBox="1"/>
      </xdr:nvSpPr>
      <xdr:spPr>
        <a:xfrm>
          <a:off x="17106900" y="237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0</xdr:rowOff>
    </xdr:from>
    <xdr:to>
      <xdr:col>77</xdr:col>
      <xdr:colOff>95250</xdr:colOff>
      <xdr:row>14</xdr:row>
      <xdr:rowOff>101600</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0</xdr:rowOff>
    </xdr:from>
    <xdr:to>
      <xdr:col>73</xdr:col>
      <xdr:colOff>44450</xdr:colOff>
      <xdr:row>14</xdr:row>
      <xdr:rowOff>101600</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5240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111777</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909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14478</xdr:rowOff>
    </xdr:from>
    <xdr:to>
      <xdr:col>68</xdr:col>
      <xdr:colOff>203200</xdr:colOff>
      <xdr:row>14</xdr:row>
      <xdr:rowOff>116078</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4351000" y="2414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126255</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020800" y="2183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130302</xdr:rowOff>
    </xdr:from>
    <xdr:to>
      <xdr:col>64</xdr:col>
      <xdr:colOff>152400</xdr:colOff>
      <xdr:row>15</xdr:row>
      <xdr:rowOff>60452</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3462000" y="2530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70629</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3131800" y="2299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茨城県日立市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163,855
162,119
225.73
85,858,388
81,902,434
3,285,387
40,687,402
57,602,093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50">
              <a:latin typeface="ＭＳ Ｐゴシック" panose="020B0600070205080204" pitchFamily="50" charset="-128"/>
              <a:ea typeface="ＭＳ Ｐゴシック" panose="020B0600070205080204" pitchFamily="50" charset="-128"/>
            </a:rPr>
            <a:t>　人件費は報酬改定や勤勉手当の支給開始に伴う会計年度任用職員の人件費の増や、人事院勧告による給与改定のほか、本市は南北に細長いという地形的な要因により公共施設数が多く、職員数が横ばいで推移しているため、人件費は年々上昇している。</a:t>
          </a:r>
        </a:p>
        <a:p>
          <a:r>
            <a:rPr kumimoji="1" lang="ja-JP" altLang="en-US" sz="1250">
              <a:latin typeface="ＭＳ Ｐゴシック" panose="020B0600070205080204" pitchFamily="50" charset="-128"/>
              <a:ea typeface="ＭＳ Ｐゴシック" panose="020B0600070205080204" pitchFamily="50" charset="-128"/>
            </a:rPr>
            <a:t>　依然として類似団体平均、全国平均及び県平均との比較では上回っていることから、事務の効率化等を図りながら適正な定員管理を進め、人件費の削減に努める。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6350</xdr:rowOff>
    </xdr:from>
    <xdr:to>
      <xdr:col>24</xdr:col>
      <xdr:colOff>25400</xdr:colOff>
      <xdr:row>40</xdr:row>
      <xdr:rowOff>76200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642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48277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0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76200</xdr:rowOff>
    </xdr:from>
    <xdr:to>
      <xdr:col>24</xdr:col>
      <xdr:colOff>114300</xdr:colOff>
      <xdr:row>40</xdr:row>
      <xdr:rowOff>76200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3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92727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0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6350</xdr:rowOff>
    </xdr:from>
    <xdr:to>
      <xdr:col>24</xdr:col>
      <xdr:colOff>114300</xdr:colOff>
      <xdr:row>33</xdr:row>
      <xdr:rowOff>6350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6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40</xdr:row>
      <xdr:rowOff>25400</xdr:rowOff>
    </xdr:from>
    <xdr:to>
      <xdr:col>24</xdr:col>
      <xdr:colOff>25400</xdr:colOff>
      <xdr:row>40</xdr:row>
      <xdr:rowOff>50800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8834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130827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31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114300</xdr:rowOff>
    </xdr:from>
    <xdr:to>
      <xdr:col>24</xdr:col>
      <xdr:colOff>76200</xdr:colOff>
      <xdr:row>37</xdr:row>
      <xdr:rowOff>44450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82550</xdr:rowOff>
    </xdr:from>
    <xdr:to>
      <xdr:col>19</xdr:col>
      <xdr:colOff>187325</xdr:colOff>
      <xdr:row>40</xdr:row>
      <xdr:rowOff>50800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7691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133350</xdr:rowOff>
    </xdr:from>
    <xdr:to>
      <xdr:col>20</xdr:col>
      <xdr:colOff>38100</xdr:colOff>
      <xdr:row>36</xdr:row>
      <xdr:rowOff>63500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73677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0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139700</xdr:rowOff>
    </xdr:from>
    <xdr:to>
      <xdr:col>15</xdr:col>
      <xdr:colOff>98425</xdr:colOff>
      <xdr:row>39</xdr:row>
      <xdr:rowOff>82550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6548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120650</xdr:rowOff>
    </xdr:from>
    <xdr:to>
      <xdr:col>15</xdr:col>
      <xdr:colOff>149225</xdr:colOff>
      <xdr:row>36</xdr:row>
      <xdr:rowOff>50800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2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60977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139700</xdr:rowOff>
    </xdr:from>
    <xdr:to>
      <xdr:col>11</xdr:col>
      <xdr:colOff>9525</xdr:colOff>
      <xdr:row>40</xdr:row>
      <xdr:rowOff>127000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654800"/>
          <a:ext cx="889000" cy="330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57150</xdr:rowOff>
    </xdr:from>
    <xdr:to>
      <xdr:col>11</xdr:col>
      <xdr:colOff>60325</xdr:colOff>
      <xdr:row>35</xdr:row>
      <xdr:rowOff>158750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05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168927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82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50800</xdr:rowOff>
    </xdr:from>
    <xdr:to>
      <xdr:col>6</xdr:col>
      <xdr:colOff>171450</xdr:colOff>
      <xdr:row>36</xdr:row>
      <xdr:rowOff>152400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2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162577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9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146050</xdr:rowOff>
    </xdr:from>
    <xdr:to>
      <xdr:col>24</xdr:col>
      <xdr:colOff>76200</xdr:colOff>
      <xdr:row>40</xdr:row>
      <xdr:rowOff>76200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83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54627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74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40</xdr:row>
      <xdr:rowOff>0</xdr:rowOff>
    </xdr:from>
    <xdr:to>
      <xdr:col>20</xdr:col>
      <xdr:colOff>38100</xdr:colOff>
      <xdr:row>40</xdr:row>
      <xdr:rowOff>101600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85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86377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94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31750</xdr:rowOff>
    </xdr:from>
    <xdr:to>
      <xdr:col>15</xdr:col>
      <xdr:colOff>149225</xdr:colOff>
      <xdr:row>39</xdr:row>
      <xdr:rowOff>133350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71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118127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80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88900</xdr:rowOff>
    </xdr:from>
    <xdr:to>
      <xdr:col>11</xdr:col>
      <xdr:colOff>60325</xdr:colOff>
      <xdr:row>39</xdr:row>
      <xdr:rowOff>19050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3827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69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40</xdr:row>
      <xdr:rowOff>76200</xdr:rowOff>
    </xdr:from>
    <xdr:to>
      <xdr:col>6</xdr:col>
      <xdr:colOff>171450</xdr:colOff>
      <xdr:row>41</xdr:row>
      <xdr:rowOff>6350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162577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物件費は、類似団体や全国・県平均に比べて高い値で推移している。</a:t>
          </a:r>
        </a:p>
        <a:p>
          <a:r>
            <a:rPr kumimoji="1" lang="ja-JP" altLang="en-US" sz="1200">
              <a:latin typeface="ＭＳ Ｐゴシック" panose="020B0600070205080204" pitchFamily="50" charset="-128"/>
              <a:ea typeface="ＭＳ Ｐゴシック" panose="020B0600070205080204" pitchFamily="50" charset="-128"/>
            </a:rPr>
            <a:t>　本市は南北に細長いという地形的な要因により、支所や小中学校、保育園、図書館、消防署等の公共施設数が多いことに加え、物価高の影響による需用費や委託料の増により、公共施設の管理経費等が年々上昇している。</a:t>
          </a:r>
        </a:p>
        <a:p>
          <a:r>
            <a:rPr kumimoji="1" lang="ja-JP" altLang="en-US" sz="1200">
              <a:latin typeface="ＭＳ Ｐゴシック" panose="020B0600070205080204" pitchFamily="50" charset="-128"/>
              <a:ea typeface="ＭＳ Ｐゴシック" panose="020B0600070205080204" pitchFamily="50" charset="-128"/>
            </a:rPr>
            <a:t>　施設の統廃合を含め、事務事業の合理化などを進め、経費削減に努める。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50800</xdr:rowOff>
    </xdr:from>
    <xdr:to>
      <xdr:col>82</xdr:col>
      <xdr:colOff>107950</xdr:colOff>
      <xdr:row>21</xdr:row>
      <xdr:rowOff>50800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27965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22877</xdr:rowOff>
    </xdr:from>
    <xdr:ext cx="762000" cy="259045"/>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62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50800</xdr:rowOff>
    </xdr:from>
    <xdr:to>
      <xdr:col>82</xdr:col>
      <xdr:colOff>196850</xdr:colOff>
      <xdr:row>21</xdr:row>
      <xdr:rowOff>50800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651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137177</xdr:rowOff>
    </xdr:from>
    <xdr:ext cx="762000" cy="259045"/>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2023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50800</xdr:rowOff>
    </xdr:from>
    <xdr:to>
      <xdr:col>82</xdr:col>
      <xdr:colOff>196850</xdr:colOff>
      <xdr:row>13</xdr:row>
      <xdr:rowOff>50800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279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155575</xdr:rowOff>
    </xdr:from>
    <xdr:to>
      <xdr:col>82</xdr:col>
      <xdr:colOff>107950</xdr:colOff>
      <xdr:row>19</xdr:row>
      <xdr:rowOff>155575</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5671800" y="341312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26052</xdr:rowOff>
    </xdr:from>
    <xdr:ext cx="762000" cy="259045"/>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7692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9525</xdr:rowOff>
    </xdr:from>
    <xdr:to>
      <xdr:col>82</xdr:col>
      <xdr:colOff>158750</xdr:colOff>
      <xdr:row>17</xdr:row>
      <xdr:rowOff>111125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924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22225</xdr:rowOff>
    </xdr:from>
    <xdr:to>
      <xdr:col>78</xdr:col>
      <xdr:colOff>69850</xdr:colOff>
      <xdr:row>19</xdr:row>
      <xdr:rowOff>155575</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4782800" y="3279775"/>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142875</xdr:rowOff>
    </xdr:from>
    <xdr:to>
      <xdr:col>78</xdr:col>
      <xdr:colOff>120650</xdr:colOff>
      <xdr:row>17</xdr:row>
      <xdr:rowOff>73025</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886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83202</xdr:rowOff>
    </xdr:from>
    <xdr:ext cx="7366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26549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146050</xdr:rowOff>
    </xdr:from>
    <xdr:to>
      <xdr:col>73</xdr:col>
      <xdr:colOff>180975</xdr:colOff>
      <xdr:row>19</xdr:row>
      <xdr:rowOff>22225</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a:off x="13893800" y="3060700"/>
          <a:ext cx="889000" cy="219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95250</xdr:rowOff>
    </xdr:from>
    <xdr:to>
      <xdr:col>74</xdr:col>
      <xdr:colOff>31750</xdr:colOff>
      <xdr:row>17</xdr:row>
      <xdr:rowOff>25400</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838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35577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260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146050</xdr:rowOff>
    </xdr:from>
    <xdr:to>
      <xdr:col>69</xdr:col>
      <xdr:colOff>92075</xdr:colOff>
      <xdr:row>18</xdr:row>
      <xdr:rowOff>22225</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flipV="1">
          <a:off x="13004800" y="306070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152400</xdr:rowOff>
    </xdr:from>
    <xdr:to>
      <xdr:col>69</xdr:col>
      <xdr:colOff>142875</xdr:colOff>
      <xdr:row>16</xdr:row>
      <xdr:rowOff>82550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272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92727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249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9525</xdr:rowOff>
    </xdr:from>
    <xdr:to>
      <xdr:col>65</xdr:col>
      <xdr:colOff>53975</xdr:colOff>
      <xdr:row>16</xdr:row>
      <xdr:rowOff>111125</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2752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121302</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2521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104775</xdr:rowOff>
    </xdr:from>
    <xdr:to>
      <xdr:col>82</xdr:col>
      <xdr:colOff>158750</xdr:colOff>
      <xdr:row>20</xdr:row>
      <xdr:rowOff>34925</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6459200" y="3362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76852</xdr:rowOff>
    </xdr:from>
    <xdr:ext cx="762000" cy="259045"/>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333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104775</xdr:rowOff>
    </xdr:from>
    <xdr:to>
      <xdr:col>78</xdr:col>
      <xdr:colOff>120650</xdr:colOff>
      <xdr:row>20</xdr:row>
      <xdr:rowOff>34925</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621000" y="3362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20</xdr:row>
      <xdr:rowOff>19702</xdr:rowOff>
    </xdr:from>
    <xdr:ext cx="7366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34487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142875</xdr:rowOff>
    </xdr:from>
    <xdr:to>
      <xdr:col>74</xdr:col>
      <xdr:colOff>31750</xdr:colOff>
      <xdr:row>19</xdr:row>
      <xdr:rowOff>73025</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732000" y="3228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57802</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331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95250</xdr:rowOff>
    </xdr:from>
    <xdr:to>
      <xdr:col>69</xdr:col>
      <xdr:colOff>142875</xdr:colOff>
      <xdr:row>18</xdr:row>
      <xdr:rowOff>25400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843000" y="300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10177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309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142875</xdr:rowOff>
    </xdr:from>
    <xdr:to>
      <xdr:col>65</xdr:col>
      <xdr:colOff>53975</xdr:colOff>
      <xdr:row>18</xdr:row>
      <xdr:rowOff>73025</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954000" y="3057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57802</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3143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扶助費は、割合が減少したものの、物価高の影響やサービス報酬の改定等により、</a:t>
          </a:r>
          <a:r>
            <a:rPr kumimoji="1" lang="ja-JP" altLang="en-US" sz="1300">
              <a:latin typeface="ＭＳ Ｐゴシック" panose="020B0600070205080204" pitchFamily="50" charset="-128"/>
              <a:ea typeface="ＭＳ Ｐゴシック" panose="020B0600070205080204" pitchFamily="50" charset="-128"/>
            </a:rPr>
            <a:t>障害者自立支援給付費（訪問サービス等）や生活保護費（医療扶助等）などに係る経常経費充当一般財源等の額は増加している。</a:t>
          </a:r>
        </a:p>
        <a:p>
          <a:r>
            <a:rPr kumimoji="1" lang="ja-JP" altLang="en-US" sz="1300">
              <a:latin typeface="ＭＳ Ｐゴシック" panose="020B0600070205080204" pitchFamily="50" charset="-128"/>
              <a:ea typeface="ＭＳ Ｐゴシック" panose="020B0600070205080204" pitchFamily="50" charset="-128"/>
            </a:rPr>
            <a:t>　類似団体平均、全国平均及び県平均とほぼ同じ割合であるが、経費の増額は全国的な傾向と考えられるため、国・県等の施策や動向を注視し、適切な対応に努める。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a:extLst>
            <a:ext uri="{FF2B5EF4-FFF2-40B4-BE49-F238E27FC236}">
              <a16:creationId xmlns:a16="http://schemas.microsoft.com/office/drawing/2014/main" id="{00000000-0008-0000-0400-0000BC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143328</xdr:rowOff>
    </xdr:from>
    <xdr:to>
      <xdr:col>24</xdr:col>
      <xdr:colOff>25400</xdr:colOff>
      <xdr:row>62</xdr:row>
      <xdr:rowOff>29028</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4826000" y="9058728"/>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1105</xdr:rowOff>
    </xdr:from>
    <xdr:ext cx="762000" cy="259045"/>
    <xdr:sp macro="" textlink="">
      <xdr:nvSpPr>
        <xdr:cNvPr id="190" name="扶助費最小値テキスト">
          <a:extLst>
            <a:ext uri="{FF2B5EF4-FFF2-40B4-BE49-F238E27FC236}">
              <a16:creationId xmlns:a16="http://schemas.microsoft.com/office/drawing/2014/main" id="{00000000-0008-0000-0400-0000BE000000}"/>
            </a:ext>
          </a:extLst>
        </xdr:cNvPr>
        <xdr:cNvSpPr txBox="1"/>
      </xdr:nvSpPr>
      <xdr:spPr>
        <a:xfrm>
          <a:off x="4914900" y="10631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29028</xdr:rowOff>
    </xdr:from>
    <xdr:to>
      <xdr:col>24</xdr:col>
      <xdr:colOff>114300</xdr:colOff>
      <xdr:row>62</xdr:row>
      <xdr:rowOff>29028</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10658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58255</xdr:rowOff>
    </xdr:from>
    <xdr:ext cx="762000" cy="259045"/>
    <xdr:sp macro="" textlink="">
      <xdr:nvSpPr>
        <xdr:cNvPr id="192" name="扶助費最大値テキスト">
          <a:extLst>
            <a:ext uri="{FF2B5EF4-FFF2-40B4-BE49-F238E27FC236}">
              <a16:creationId xmlns:a16="http://schemas.microsoft.com/office/drawing/2014/main" id="{00000000-0008-0000-0400-0000C0000000}"/>
            </a:ext>
          </a:extLst>
        </xdr:cNvPr>
        <xdr:cNvSpPr txBox="1"/>
      </xdr:nvSpPr>
      <xdr:spPr>
        <a:xfrm>
          <a:off x="4914900" y="880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143328</xdr:rowOff>
    </xdr:from>
    <xdr:to>
      <xdr:col>24</xdr:col>
      <xdr:colOff>114300</xdr:colOff>
      <xdr:row>52</xdr:row>
      <xdr:rowOff>143328</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9058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102507</xdr:rowOff>
    </xdr:from>
    <xdr:to>
      <xdr:col>24</xdr:col>
      <xdr:colOff>25400</xdr:colOff>
      <xdr:row>58</xdr:row>
      <xdr:rowOff>94343</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3987800" y="9875157"/>
          <a:ext cx="8382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121755</xdr:rowOff>
    </xdr:from>
    <xdr:ext cx="762000" cy="259045"/>
    <xdr:sp macro="" textlink="">
      <xdr:nvSpPr>
        <xdr:cNvPr id="195" name="扶助費平均値テキスト">
          <a:extLst>
            <a:ext uri="{FF2B5EF4-FFF2-40B4-BE49-F238E27FC236}">
              <a16:creationId xmlns:a16="http://schemas.microsoft.com/office/drawing/2014/main" id="{00000000-0008-0000-0400-0000C3000000}"/>
            </a:ext>
          </a:extLst>
        </xdr:cNvPr>
        <xdr:cNvSpPr txBox="1"/>
      </xdr:nvSpPr>
      <xdr:spPr>
        <a:xfrm>
          <a:off x="4914900" y="9894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149678</xdr:rowOff>
    </xdr:from>
    <xdr:to>
      <xdr:col>24</xdr:col>
      <xdr:colOff>76200</xdr:colOff>
      <xdr:row>58</xdr:row>
      <xdr:rowOff>79828</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47752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69850</xdr:rowOff>
    </xdr:from>
    <xdr:to>
      <xdr:col>19</xdr:col>
      <xdr:colOff>187325</xdr:colOff>
      <xdr:row>58</xdr:row>
      <xdr:rowOff>94343</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3098800" y="9842500"/>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84365</xdr:rowOff>
    </xdr:from>
    <xdr:to>
      <xdr:col>20</xdr:col>
      <xdr:colOff>38100</xdr:colOff>
      <xdr:row>58</xdr:row>
      <xdr:rowOff>14515</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3937000" y="985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24692</xdr:rowOff>
    </xdr:from>
    <xdr:ext cx="7366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606800" y="96258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78015</xdr:rowOff>
    </xdr:from>
    <xdr:to>
      <xdr:col>15</xdr:col>
      <xdr:colOff>98425</xdr:colOff>
      <xdr:row>57</xdr:row>
      <xdr:rowOff>69850</xdr:rowOff>
    </xdr:to>
    <xdr:cxnSp macro="">
      <xdr:nvCxnSpPr>
        <xdr:cNvPr id="200" name="直線コネクタ 199">
          <a:extLst>
            <a:ext uri="{FF2B5EF4-FFF2-40B4-BE49-F238E27FC236}">
              <a16:creationId xmlns:a16="http://schemas.microsoft.com/office/drawing/2014/main" id="{00000000-0008-0000-0400-0000C8000000}"/>
            </a:ext>
          </a:extLst>
        </xdr:cNvPr>
        <xdr:cNvCxnSpPr/>
      </xdr:nvCxnSpPr>
      <xdr:spPr>
        <a:xfrm>
          <a:off x="2209800" y="9679215"/>
          <a:ext cx="8890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59872</xdr:rowOff>
    </xdr:from>
    <xdr:to>
      <xdr:col>15</xdr:col>
      <xdr:colOff>149225</xdr:colOff>
      <xdr:row>56</xdr:row>
      <xdr:rowOff>161472</xdr:rowOff>
    </xdr:to>
    <xdr:sp macro="" textlink="">
      <xdr:nvSpPr>
        <xdr:cNvPr id="201" name="フローチャート: 判断 200">
          <a:extLst>
            <a:ext uri="{FF2B5EF4-FFF2-40B4-BE49-F238E27FC236}">
              <a16:creationId xmlns:a16="http://schemas.microsoft.com/office/drawing/2014/main" id="{00000000-0008-0000-0400-0000C9000000}"/>
            </a:ext>
          </a:extLst>
        </xdr:cNvPr>
        <xdr:cNvSpPr/>
      </xdr:nvSpPr>
      <xdr:spPr>
        <a:xfrm>
          <a:off x="3048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199</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717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78015</xdr:rowOff>
    </xdr:from>
    <xdr:to>
      <xdr:col>11</xdr:col>
      <xdr:colOff>9525</xdr:colOff>
      <xdr:row>57</xdr:row>
      <xdr:rowOff>135165</xdr:rowOff>
    </xdr:to>
    <xdr:cxnSp macro="">
      <xdr:nvCxnSpPr>
        <xdr:cNvPr id="203" name="直線コネクタ 202">
          <a:extLst>
            <a:ext uri="{FF2B5EF4-FFF2-40B4-BE49-F238E27FC236}">
              <a16:creationId xmlns:a16="http://schemas.microsoft.com/office/drawing/2014/main" id="{00000000-0008-0000-0400-0000CB000000}"/>
            </a:ext>
          </a:extLst>
        </xdr:cNvPr>
        <xdr:cNvCxnSpPr/>
      </xdr:nvCxnSpPr>
      <xdr:spPr>
        <a:xfrm flipV="1">
          <a:off x="1320800" y="9679215"/>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68035</xdr:rowOff>
    </xdr:from>
    <xdr:to>
      <xdr:col>11</xdr:col>
      <xdr:colOff>60325</xdr:colOff>
      <xdr:row>55</xdr:row>
      <xdr:rowOff>169635</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2159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8362</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828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27215</xdr:rowOff>
    </xdr:from>
    <xdr:to>
      <xdr:col>6</xdr:col>
      <xdr:colOff>171450</xdr:colOff>
      <xdr:row>56</xdr:row>
      <xdr:rowOff>128815</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1270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138992</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939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51707</xdr:rowOff>
    </xdr:from>
    <xdr:to>
      <xdr:col>24</xdr:col>
      <xdr:colOff>76200</xdr:colOff>
      <xdr:row>57</xdr:row>
      <xdr:rowOff>153307</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47752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68234</xdr:rowOff>
    </xdr:from>
    <xdr:ext cx="762000" cy="259045"/>
    <xdr:sp macro="" textlink="">
      <xdr:nvSpPr>
        <xdr:cNvPr id="214" name="扶助費該当値テキスト">
          <a:extLst>
            <a:ext uri="{FF2B5EF4-FFF2-40B4-BE49-F238E27FC236}">
              <a16:creationId xmlns:a16="http://schemas.microsoft.com/office/drawing/2014/main" id="{00000000-0008-0000-0400-0000D6000000}"/>
            </a:ext>
          </a:extLst>
        </xdr:cNvPr>
        <xdr:cNvSpPr txBox="1"/>
      </xdr:nvSpPr>
      <xdr:spPr>
        <a:xfrm>
          <a:off x="4914900" y="966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43543</xdr:rowOff>
    </xdr:from>
    <xdr:to>
      <xdr:col>20</xdr:col>
      <xdr:colOff>38100</xdr:colOff>
      <xdr:row>58</xdr:row>
      <xdr:rowOff>145143</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937000" y="998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129920</xdr:rowOff>
    </xdr:from>
    <xdr:ext cx="7366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3606800" y="10074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19050</xdr:rowOff>
    </xdr:from>
    <xdr:to>
      <xdr:col>15</xdr:col>
      <xdr:colOff>149225</xdr:colOff>
      <xdr:row>57</xdr:row>
      <xdr:rowOff>120650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048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105427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2717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27215</xdr:rowOff>
    </xdr:from>
    <xdr:to>
      <xdr:col>11</xdr:col>
      <xdr:colOff>60325</xdr:colOff>
      <xdr:row>56</xdr:row>
      <xdr:rowOff>128815</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2159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113592</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8288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84365</xdr:rowOff>
    </xdr:from>
    <xdr:to>
      <xdr:col>6</xdr:col>
      <xdr:colOff>171450</xdr:colOff>
      <xdr:row>58</xdr:row>
      <xdr:rowOff>14515</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1270000" y="98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170742</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939800" y="994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類似団体や全国・県平均に比べて、経常収支比率に占める割合は上回っている。</a:t>
          </a:r>
        </a:p>
        <a:p>
          <a:r>
            <a:rPr kumimoji="1" lang="ja-JP" altLang="en-US" sz="1300">
              <a:latin typeface="ＭＳ Ｐゴシック" panose="020B0600070205080204" pitchFamily="50" charset="-128"/>
              <a:ea typeface="ＭＳ Ｐゴシック" panose="020B0600070205080204" pitchFamily="50" charset="-128"/>
            </a:rPr>
            <a:t>　分子では介護給付費繰出金や介護サービス事業会計への繰出金などが増加した一方で、分母となる経常一般財源等が増加したことにより</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ポイントの改善となっている。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引き続き、特別会計における経費の節減を図るなど、繰出金の削減に努める。</a:t>
          </a:r>
        </a:p>
      </xdr:txBody>
    </xdr:sp>
    <xdr:clientData/>
  </xdr:twoCellAnchor>
  <xdr:oneCellAnchor>
    <xdr:from>
      <xdr:col>62</xdr:col>
      <xdr:colOff>6350</xdr:colOff>
      <xdr:row>49</xdr:row>
      <xdr:rowOff>107950</xdr:rowOff>
    </xdr:from>
    <xdr:ext cx="298543" cy="225703"/>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61</xdr:row>
      <xdr:rowOff>138430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088120"/>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110507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568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138430</xdr:rowOff>
    </xdr:from>
    <xdr:to>
      <xdr:col>82</xdr:col>
      <xdr:colOff>196850</xdr:colOff>
      <xdr:row>61</xdr:row>
      <xdr:rowOff>138430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596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60</xdr:row>
      <xdr:rowOff>127000</xdr:rowOff>
    </xdr:from>
    <xdr:to>
      <xdr:col>82</xdr:col>
      <xdr:colOff>107950</xdr:colOff>
      <xdr:row>61</xdr:row>
      <xdr:rowOff>1270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5671800" y="1041400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161307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933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144780</xdr:rowOff>
    </xdr:from>
    <xdr:to>
      <xdr:col>82</xdr:col>
      <xdr:colOff>158750</xdr:colOff>
      <xdr:row>59</xdr:row>
      <xdr:rowOff>74930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1008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149860</xdr:rowOff>
    </xdr:from>
    <xdr:to>
      <xdr:col>78</xdr:col>
      <xdr:colOff>69850</xdr:colOff>
      <xdr:row>61</xdr:row>
      <xdr:rowOff>1270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104368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121920</xdr:rowOff>
    </xdr:from>
    <xdr:to>
      <xdr:col>78</xdr:col>
      <xdr:colOff>120650</xdr:colOff>
      <xdr:row>59</xdr:row>
      <xdr:rowOff>52070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1006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62247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834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92710</xdr:rowOff>
    </xdr:from>
    <xdr:to>
      <xdr:col>73</xdr:col>
      <xdr:colOff>180975</xdr:colOff>
      <xdr:row>60</xdr:row>
      <xdr:rowOff>149860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1020826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76200</xdr:rowOff>
    </xdr:from>
    <xdr:to>
      <xdr:col>74</xdr:col>
      <xdr:colOff>31750</xdr:colOff>
      <xdr:row>59</xdr:row>
      <xdr:rowOff>6350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16527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92710</xdr:rowOff>
    </xdr:from>
    <xdr:to>
      <xdr:col>69</xdr:col>
      <xdr:colOff>92075</xdr:colOff>
      <xdr:row>60</xdr:row>
      <xdr:rowOff>81280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1020826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156210</xdr:rowOff>
    </xdr:from>
    <xdr:to>
      <xdr:col>69</xdr:col>
      <xdr:colOff>142875</xdr:colOff>
      <xdr:row>58</xdr:row>
      <xdr:rowOff>86360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92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96537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69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167640</xdr:rowOff>
    </xdr:from>
    <xdr:to>
      <xdr:col>65</xdr:col>
      <xdr:colOff>53975</xdr:colOff>
      <xdr:row>59</xdr:row>
      <xdr:rowOff>97790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1011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107967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88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60</xdr:row>
      <xdr:rowOff>76200</xdr:rowOff>
    </xdr:from>
    <xdr:to>
      <xdr:col>82</xdr:col>
      <xdr:colOff>158750</xdr:colOff>
      <xdr:row>61</xdr:row>
      <xdr:rowOff>6350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1036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60</xdr:row>
      <xdr:rowOff>48277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121920</xdr:rowOff>
    </xdr:from>
    <xdr:to>
      <xdr:col>78</xdr:col>
      <xdr:colOff>120650</xdr:colOff>
      <xdr:row>61</xdr:row>
      <xdr:rowOff>52070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1040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61</xdr:row>
      <xdr:rowOff>36847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1049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99060</xdr:rowOff>
    </xdr:from>
    <xdr:to>
      <xdr:col>74</xdr:col>
      <xdr:colOff>31750</xdr:colOff>
      <xdr:row>61</xdr:row>
      <xdr:rowOff>29210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1038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61</xdr:row>
      <xdr:rowOff>13987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1047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41910</xdr:rowOff>
    </xdr:from>
    <xdr:to>
      <xdr:col>69</xdr:col>
      <xdr:colOff>142875</xdr:colOff>
      <xdr:row>59</xdr:row>
      <xdr:rowOff>143510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1015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128287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1024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30480</xdr:rowOff>
    </xdr:from>
    <xdr:to>
      <xdr:col>65</xdr:col>
      <xdr:colOff>53975</xdr:colOff>
      <xdr:row>60</xdr:row>
      <xdr:rowOff>132080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1031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116857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1040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補助費等は、他会計等への負担金や補助金などの増により金額、割合ともに増加している。</a:t>
          </a:r>
        </a:p>
        <a:p>
          <a:r>
            <a:rPr kumimoji="1" lang="ja-JP" altLang="en-US" sz="1300">
              <a:latin typeface="ＭＳ Ｐゴシック" panose="020B0600070205080204" pitchFamily="50" charset="-128"/>
              <a:ea typeface="ＭＳ Ｐゴシック" panose="020B0600070205080204" pitchFamily="50" charset="-128"/>
            </a:rPr>
            <a:t>　類似団体平均との比較では下回っているが、引き続き補助金の精査、見直しに取り組み、抑制に努める。</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0" name="補助費等グラフ枠">
          <a:extLst>
            <a:ext uri="{FF2B5EF4-FFF2-40B4-BE49-F238E27FC236}">
              <a16:creationId xmlns:a16="http://schemas.microsoft.com/office/drawing/2014/main" id="{00000000-0008-0000-0400-000036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69850</xdr:rowOff>
    </xdr:from>
    <xdr:to>
      <xdr:col>82</xdr:col>
      <xdr:colOff>107950</xdr:colOff>
      <xdr:row>41</xdr:row>
      <xdr:rowOff>26307</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6510000" y="5727700"/>
          <a:ext cx="0" cy="1328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169834</xdr:rowOff>
    </xdr:from>
    <xdr:ext cx="762000" cy="259045"/>
    <xdr:sp macro="" textlink="">
      <xdr:nvSpPr>
        <xdr:cNvPr id="312" name="補助費等最小値テキスト">
          <a:extLst>
            <a:ext uri="{FF2B5EF4-FFF2-40B4-BE49-F238E27FC236}">
              <a16:creationId xmlns:a16="http://schemas.microsoft.com/office/drawing/2014/main" id="{00000000-0008-0000-0400-000038010000}"/>
            </a:ext>
          </a:extLst>
        </xdr:cNvPr>
        <xdr:cNvSpPr txBox="1"/>
      </xdr:nvSpPr>
      <xdr:spPr>
        <a:xfrm>
          <a:off x="16598900" y="7027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26307</xdr:rowOff>
    </xdr:from>
    <xdr:to>
      <xdr:col>82</xdr:col>
      <xdr:colOff>196850</xdr:colOff>
      <xdr:row>41</xdr:row>
      <xdr:rowOff>26307</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7055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156227</xdr:rowOff>
    </xdr:from>
    <xdr:ext cx="762000" cy="259045"/>
    <xdr:sp macro="" textlink="">
      <xdr:nvSpPr>
        <xdr:cNvPr id="314" name="補助費等最大値テキスト">
          <a:extLst>
            <a:ext uri="{FF2B5EF4-FFF2-40B4-BE49-F238E27FC236}">
              <a16:creationId xmlns:a16="http://schemas.microsoft.com/office/drawing/2014/main" id="{00000000-0008-0000-0400-00003A010000}"/>
            </a:ext>
          </a:extLst>
        </xdr:cNvPr>
        <xdr:cNvSpPr txBox="1"/>
      </xdr:nvSpPr>
      <xdr:spPr>
        <a:xfrm>
          <a:off x="16598900" y="547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69850</xdr:rowOff>
    </xdr:from>
    <xdr:to>
      <xdr:col>82</xdr:col>
      <xdr:colOff>196850</xdr:colOff>
      <xdr:row>33</xdr:row>
      <xdr:rowOff>69850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6421100" y="572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33</xdr:row>
      <xdr:rowOff>26307</xdr:rowOff>
    </xdr:from>
    <xdr:to>
      <xdr:col>82</xdr:col>
      <xdr:colOff>107950</xdr:colOff>
      <xdr:row>33</xdr:row>
      <xdr:rowOff>69850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5671800" y="5684157"/>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21063</xdr:rowOff>
    </xdr:from>
    <xdr:ext cx="762000" cy="259045"/>
    <xdr:sp macro="" textlink="">
      <xdr:nvSpPr>
        <xdr:cNvPr id="317" name="補助費等平均値テキスト">
          <a:extLst>
            <a:ext uri="{FF2B5EF4-FFF2-40B4-BE49-F238E27FC236}">
              <a16:creationId xmlns:a16="http://schemas.microsoft.com/office/drawing/2014/main" id="{00000000-0008-0000-0400-00003D010000}"/>
            </a:ext>
          </a:extLst>
        </xdr:cNvPr>
        <xdr:cNvSpPr txBox="1"/>
      </xdr:nvSpPr>
      <xdr:spPr>
        <a:xfrm>
          <a:off x="16598900" y="61932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48986</xdr:rowOff>
    </xdr:from>
    <xdr:to>
      <xdr:col>82</xdr:col>
      <xdr:colOff>158750</xdr:colOff>
      <xdr:row>36</xdr:row>
      <xdr:rowOff>150586</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6459200" y="6221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32</xdr:row>
      <xdr:rowOff>165100</xdr:rowOff>
    </xdr:from>
    <xdr:to>
      <xdr:col>78</xdr:col>
      <xdr:colOff>69850</xdr:colOff>
      <xdr:row>33</xdr:row>
      <xdr:rowOff>26307</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4782800" y="56515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70757</xdr:rowOff>
    </xdr:from>
    <xdr:to>
      <xdr:col>78</xdr:col>
      <xdr:colOff>120650</xdr:colOff>
      <xdr:row>37</xdr:row>
      <xdr:rowOff>907</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56210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157134</xdr:rowOff>
    </xdr:from>
    <xdr:ext cx="7366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290800" y="6329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32</xdr:row>
      <xdr:rowOff>165100</xdr:rowOff>
    </xdr:from>
    <xdr:to>
      <xdr:col>73</xdr:col>
      <xdr:colOff>180975</xdr:colOff>
      <xdr:row>32</xdr:row>
      <xdr:rowOff>165100</xdr:rowOff>
    </xdr:to>
    <xdr:cxnSp macro="">
      <xdr:nvCxnSpPr>
        <xdr:cNvPr id="322" name="直線コネクタ 321">
          <a:extLst>
            <a:ext uri="{FF2B5EF4-FFF2-40B4-BE49-F238E27FC236}">
              <a16:creationId xmlns:a16="http://schemas.microsoft.com/office/drawing/2014/main" id="{00000000-0008-0000-0400-000042010000}"/>
            </a:ext>
          </a:extLst>
        </xdr:cNvPr>
        <xdr:cNvCxnSpPr/>
      </xdr:nvCxnSpPr>
      <xdr:spPr>
        <a:xfrm>
          <a:off x="13893800" y="5651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38100</xdr:rowOff>
    </xdr:from>
    <xdr:to>
      <xdr:col>74</xdr:col>
      <xdr:colOff>31750</xdr:colOff>
      <xdr:row>36</xdr:row>
      <xdr:rowOff>139700</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4732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124477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4018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32</xdr:row>
      <xdr:rowOff>154214</xdr:rowOff>
    </xdr:from>
    <xdr:to>
      <xdr:col>69</xdr:col>
      <xdr:colOff>92075</xdr:colOff>
      <xdr:row>32</xdr:row>
      <xdr:rowOff>165100</xdr:rowOff>
    </xdr:to>
    <xdr:cxnSp macro="">
      <xdr:nvCxnSpPr>
        <xdr:cNvPr id="325" name="直線コネクタ 324">
          <a:extLst>
            <a:ext uri="{FF2B5EF4-FFF2-40B4-BE49-F238E27FC236}">
              <a16:creationId xmlns:a16="http://schemas.microsoft.com/office/drawing/2014/main" id="{00000000-0008-0000-0400-000045010000}"/>
            </a:ext>
          </a:extLst>
        </xdr:cNvPr>
        <xdr:cNvCxnSpPr/>
      </xdr:nvCxnSpPr>
      <xdr:spPr>
        <a:xfrm>
          <a:off x="13004800" y="5640614"/>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27214</xdr:rowOff>
    </xdr:from>
    <xdr:to>
      <xdr:col>69</xdr:col>
      <xdr:colOff>142875</xdr:colOff>
      <xdr:row>36</xdr:row>
      <xdr:rowOff>128814</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3843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113591</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512800" y="6285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59872</xdr:rowOff>
    </xdr:from>
    <xdr:to>
      <xdr:col>65</xdr:col>
      <xdr:colOff>53975</xdr:colOff>
      <xdr:row>36</xdr:row>
      <xdr:rowOff>161472</xdr:rowOff>
    </xdr:to>
    <xdr:sp macro="" textlink="">
      <xdr:nvSpPr>
        <xdr:cNvPr id="328" name="フローチャート: 判断 327">
          <a:extLst>
            <a:ext uri="{FF2B5EF4-FFF2-40B4-BE49-F238E27FC236}">
              <a16:creationId xmlns:a16="http://schemas.microsoft.com/office/drawing/2014/main" id="{00000000-0008-0000-0400-000048010000}"/>
            </a:ext>
          </a:extLst>
        </xdr:cNvPr>
        <xdr:cNvSpPr/>
      </xdr:nvSpPr>
      <xdr:spPr>
        <a:xfrm>
          <a:off x="129540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146249</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623800" y="631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19050</xdr:rowOff>
    </xdr:from>
    <xdr:to>
      <xdr:col>82</xdr:col>
      <xdr:colOff>158750</xdr:colOff>
      <xdr:row>33</xdr:row>
      <xdr:rowOff>120650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6459200" y="567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32</xdr:row>
      <xdr:rowOff>99077</xdr:rowOff>
    </xdr:from>
    <xdr:ext cx="762000" cy="259045"/>
    <xdr:sp macro="" textlink="">
      <xdr:nvSpPr>
        <xdr:cNvPr id="336" name="補助費等該当値テキスト">
          <a:extLst>
            <a:ext uri="{FF2B5EF4-FFF2-40B4-BE49-F238E27FC236}">
              <a16:creationId xmlns:a16="http://schemas.microsoft.com/office/drawing/2014/main" id="{00000000-0008-0000-0400-000050010000}"/>
            </a:ext>
          </a:extLst>
        </xdr:cNvPr>
        <xdr:cNvSpPr txBox="1"/>
      </xdr:nvSpPr>
      <xdr:spPr>
        <a:xfrm>
          <a:off x="16598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32</xdr:row>
      <xdr:rowOff>146957</xdr:rowOff>
    </xdr:from>
    <xdr:to>
      <xdr:col>78</xdr:col>
      <xdr:colOff>120650</xdr:colOff>
      <xdr:row>33</xdr:row>
      <xdr:rowOff>77107</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5621000" y="563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31</xdr:row>
      <xdr:rowOff>87284</xdr:rowOff>
    </xdr:from>
    <xdr:ext cx="7366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5290800" y="5402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32</xdr:row>
      <xdr:rowOff>114300</xdr:rowOff>
    </xdr:from>
    <xdr:to>
      <xdr:col>74</xdr:col>
      <xdr:colOff>31750</xdr:colOff>
      <xdr:row>33</xdr:row>
      <xdr:rowOff>44450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4732000" y="560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31</xdr:row>
      <xdr:rowOff>54627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4401800" y="536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32</xdr:row>
      <xdr:rowOff>114300</xdr:rowOff>
    </xdr:from>
    <xdr:to>
      <xdr:col>69</xdr:col>
      <xdr:colOff>142875</xdr:colOff>
      <xdr:row>33</xdr:row>
      <xdr:rowOff>44450</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3843000" y="560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31</xdr:row>
      <xdr:rowOff>54627</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3512800" y="536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32</xdr:row>
      <xdr:rowOff>103414</xdr:rowOff>
    </xdr:from>
    <xdr:to>
      <xdr:col>65</xdr:col>
      <xdr:colOff>53975</xdr:colOff>
      <xdr:row>33</xdr:row>
      <xdr:rowOff>33564</xdr:rowOff>
    </xdr:to>
    <xdr:sp macro="" textlink="">
      <xdr:nvSpPr>
        <xdr:cNvPr id="343" name="楕円 342">
          <a:extLst>
            <a:ext uri="{FF2B5EF4-FFF2-40B4-BE49-F238E27FC236}">
              <a16:creationId xmlns:a16="http://schemas.microsoft.com/office/drawing/2014/main" id="{00000000-0008-0000-0400-000057010000}"/>
            </a:ext>
          </a:extLst>
        </xdr:cNvPr>
        <xdr:cNvSpPr/>
      </xdr:nvSpPr>
      <xdr:spPr>
        <a:xfrm>
          <a:off x="12954000" y="5589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31</xdr:row>
      <xdr:rowOff>43741</xdr:rowOff>
    </xdr:from>
    <xdr:ext cx="762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12623800" y="5358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3" name="正方形/長方形 352">
          <a:extLst>
            <a:ext uri="{FF2B5EF4-FFF2-40B4-BE49-F238E27FC236}">
              <a16:creationId xmlns:a16="http://schemas.microsoft.com/office/drawing/2014/main" id="{00000000-0008-0000-0400-000061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4" name="正方形/長方形 353">
          <a:extLst>
            <a:ext uri="{FF2B5EF4-FFF2-40B4-BE49-F238E27FC236}">
              <a16:creationId xmlns:a16="http://schemas.microsoft.com/office/drawing/2014/main" id="{00000000-0008-0000-0400-000062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類似団体等に比べ、高い割合で推移しているが、公債費のうち、元金償還分は、</a:t>
          </a:r>
          <a:r>
            <a:rPr kumimoji="1" lang="en-US" altLang="ja-JP" sz="1300">
              <a:latin typeface="ＭＳ Ｐゴシック" panose="020B0600070205080204" pitchFamily="50" charset="-128"/>
              <a:ea typeface="ＭＳ Ｐゴシック" panose="020B0600070205080204" pitchFamily="50" charset="-128"/>
            </a:rPr>
            <a:t>H25</a:t>
          </a:r>
          <a:r>
            <a:rPr kumimoji="1" lang="ja-JP" altLang="en-US" sz="1300">
              <a:latin typeface="ＭＳ Ｐゴシック" panose="020B0600070205080204" pitchFamily="50" charset="-128"/>
              <a:ea typeface="ＭＳ Ｐゴシック" panose="020B0600070205080204" pitchFamily="50" charset="-128"/>
            </a:rPr>
            <a:t>年度発行の校舎耐震補強事業に係る教育債の償還終了等により、ゆるやかに減額となっている。</a:t>
          </a:r>
        </a:p>
        <a:p>
          <a:r>
            <a:rPr kumimoji="1" lang="ja-JP" altLang="en-US" sz="1300">
              <a:latin typeface="ＭＳ Ｐゴシック" panose="020B0600070205080204" pitchFamily="50" charset="-128"/>
              <a:ea typeface="ＭＳ Ｐゴシック" panose="020B0600070205080204" pitchFamily="50" charset="-128"/>
            </a:rPr>
            <a:t>　引き続き、市債発行の抑制に努める。</a:t>
          </a:r>
        </a:p>
      </xdr:txBody>
    </xdr:sp>
    <xdr:clientData/>
  </xdr:twoCellAnchor>
  <xdr:oneCellAnchor>
    <xdr:from>
      <xdr:col>3</xdr:col>
      <xdr:colOff>123825</xdr:colOff>
      <xdr:row>69</xdr:row>
      <xdr:rowOff>107950</xdr:rowOff>
    </xdr:from>
    <xdr:ext cx="298543" cy="225703"/>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70" name="公債費グラフ枠">
          <a:extLst>
            <a:ext uri="{FF2B5EF4-FFF2-40B4-BE49-F238E27FC236}">
              <a16:creationId xmlns:a16="http://schemas.microsoft.com/office/drawing/2014/main" id="{00000000-0008-0000-0400-00007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50800</xdr:rowOff>
    </xdr:from>
    <xdr:to>
      <xdr:col>24</xdr:col>
      <xdr:colOff>25400</xdr:colOff>
      <xdr:row>81</xdr:row>
      <xdr:rowOff>54611</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4826000" y="12738100"/>
          <a:ext cx="0" cy="1203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26688</xdr:rowOff>
    </xdr:from>
    <xdr:ext cx="762000" cy="259045"/>
    <xdr:sp macro="" textlink="">
      <xdr:nvSpPr>
        <xdr:cNvPr id="372" name="公債費最小値テキスト">
          <a:extLst>
            <a:ext uri="{FF2B5EF4-FFF2-40B4-BE49-F238E27FC236}">
              <a16:creationId xmlns:a16="http://schemas.microsoft.com/office/drawing/2014/main" id="{00000000-0008-0000-0400-000074010000}"/>
            </a:ext>
          </a:extLst>
        </xdr:cNvPr>
        <xdr:cNvSpPr txBox="1"/>
      </xdr:nvSpPr>
      <xdr:spPr>
        <a:xfrm>
          <a:off x="4914900" y="13914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54611</xdr:rowOff>
    </xdr:from>
    <xdr:to>
      <xdr:col>24</xdr:col>
      <xdr:colOff>114300</xdr:colOff>
      <xdr:row>81</xdr:row>
      <xdr:rowOff>54611</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4737100" y="1394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137177</xdr:rowOff>
    </xdr:from>
    <xdr:ext cx="762000" cy="259045"/>
    <xdr:sp macro="" textlink="">
      <xdr:nvSpPr>
        <xdr:cNvPr id="374" name="公債費最大値テキスト">
          <a:extLst>
            <a:ext uri="{FF2B5EF4-FFF2-40B4-BE49-F238E27FC236}">
              <a16:creationId xmlns:a16="http://schemas.microsoft.com/office/drawing/2014/main" id="{00000000-0008-0000-0400-000076010000}"/>
            </a:ext>
          </a:extLst>
        </xdr:cNvPr>
        <xdr:cNvSpPr txBox="1"/>
      </xdr:nvSpPr>
      <xdr:spPr>
        <a:xfrm>
          <a:off x="4914900" y="1248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50800</xdr:rowOff>
    </xdr:from>
    <xdr:to>
      <xdr:col>24</xdr:col>
      <xdr:colOff>114300</xdr:colOff>
      <xdr:row>74</xdr:row>
      <xdr:rowOff>50800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4737100" y="12738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138430</xdr:rowOff>
    </xdr:from>
    <xdr:to>
      <xdr:col>24</xdr:col>
      <xdr:colOff>25400</xdr:colOff>
      <xdr:row>80</xdr:row>
      <xdr:rowOff>73661</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3987800" y="13682980"/>
          <a:ext cx="838200" cy="106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107966</xdr:rowOff>
    </xdr:from>
    <xdr:ext cx="762000" cy="259045"/>
    <xdr:sp macro="" textlink="">
      <xdr:nvSpPr>
        <xdr:cNvPr id="377" name="公債費平均値テキスト">
          <a:extLst>
            <a:ext uri="{FF2B5EF4-FFF2-40B4-BE49-F238E27FC236}">
              <a16:creationId xmlns:a16="http://schemas.microsoft.com/office/drawing/2014/main" id="{00000000-0008-0000-0400-000079010000}"/>
            </a:ext>
          </a:extLst>
        </xdr:cNvPr>
        <xdr:cNvSpPr txBox="1"/>
      </xdr:nvSpPr>
      <xdr:spPr>
        <a:xfrm>
          <a:off x="4914900" y="133096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91439</xdr:rowOff>
    </xdr:from>
    <xdr:to>
      <xdr:col>24</xdr:col>
      <xdr:colOff>76200</xdr:colOff>
      <xdr:row>79</xdr:row>
      <xdr:rowOff>21589</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4775200" y="13464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80</xdr:row>
      <xdr:rowOff>66039</xdr:rowOff>
    </xdr:from>
    <xdr:to>
      <xdr:col>19</xdr:col>
      <xdr:colOff>187325</xdr:colOff>
      <xdr:row>80</xdr:row>
      <xdr:rowOff>73661</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a:off x="3098800" y="1378203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152400</xdr:rowOff>
    </xdr:from>
    <xdr:to>
      <xdr:col>20</xdr:col>
      <xdr:colOff>38100</xdr:colOff>
      <xdr:row>79</xdr:row>
      <xdr:rowOff>82550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3937000" y="1352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92727</xdr:rowOff>
    </xdr:from>
    <xdr:ext cx="7366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606800" y="1329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130811</xdr:rowOff>
    </xdr:from>
    <xdr:to>
      <xdr:col>15</xdr:col>
      <xdr:colOff>98425</xdr:colOff>
      <xdr:row>80</xdr:row>
      <xdr:rowOff>66039</xdr:rowOff>
    </xdr:to>
    <xdr:cxnSp macro="">
      <xdr:nvCxnSpPr>
        <xdr:cNvPr id="382" name="直線コネクタ 381">
          <a:extLst>
            <a:ext uri="{FF2B5EF4-FFF2-40B4-BE49-F238E27FC236}">
              <a16:creationId xmlns:a16="http://schemas.microsoft.com/office/drawing/2014/main" id="{00000000-0008-0000-0400-00007E010000}"/>
            </a:ext>
          </a:extLst>
        </xdr:cNvPr>
        <xdr:cNvCxnSpPr/>
      </xdr:nvCxnSpPr>
      <xdr:spPr>
        <a:xfrm>
          <a:off x="2209800" y="13675361"/>
          <a:ext cx="889000" cy="106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79</xdr:row>
      <xdr:rowOff>3811</xdr:rowOff>
    </xdr:from>
    <xdr:to>
      <xdr:col>15</xdr:col>
      <xdr:colOff>149225</xdr:colOff>
      <xdr:row>79</xdr:row>
      <xdr:rowOff>105411</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3048000" y="13548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115588</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3317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130811</xdr:rowOff>
    </xdr:from>
    <xdr:to>
      <xdr:col>11</xdr:col>
      <xdr:colOff>9525</xdr:colOff>
      <xdr:row>79</xdr:row>
      <xdr:rowOff>146050</xdr:rowOff>
    </xdr:to>
    <xdr:cxnSp macro="">
      <xdr:nvCxnSpPr>
        <xdr:cNvPr id="385" name="直線コネクタ 384">
          <a:extLst>
            <a:ext uri="{FF2B5EF4-FFF2-40B4-BE49-F238E27FC236}">
              <a16:creationId xmlns:a16="http://schemas.microsoft.com/office/drawing/2014/main" id="{00000000-0008-0000-0400-000081010000}"/>
            </a:ext>
          </a:extLst>
        </xdr:cNvPr>
        <xdr:cNvCxnSpPr/>
      </xdr:nvCxnSpPr>
      <xdr:spPr>
        <a:xfrm flipV="1">
          <a:off x="1320800" y="13675361"/>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160020</xdr:rowOff>
    </xdr:from>
    <xdr:to>
      <xdr:col>11</xdr:col>
      <xdr:colOff>60325</xdr:colOff>
      <xdr:row>79</xdr:row>
      <xdr:rowOff>90170</xdr:rowOff>
    </xdr:to>
    <xdr:sp macro="" textlink="">
      <xdr:nvSpPr>
        <xdr:cNvPr id="386" name="フローチャート: 判断 385">
          <a:extLst>
            <a:ext uri="{FF2B5EF4-FFF2-40B4-BE49-F238E27FC236}">
              <a16:creationId xmlns:a16="http://schemas.microsoft.com/office/drawing/2014/main" id="{00000000-0008-0000-0400-000082010000}"/>
            </a:ext>
          </a:extLst>
        </xdr:cNvPr>
        <xdr:cNvSpPr/>
      </xdr:nvSpPr>
      <xdr:spPr>
        <a:xfrm>
          <a:off x="2159000" y="1353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100347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828800" y="1330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11430</xdr:rowOff>
    </xdr:from>
    <xdr:to>
      <xdr:col>6</xdr:col>
      <xdr:colOff>171450</xdr:colOff>
      <xdr:row>79</xdr:row>
      <xdr:rowOff>113030</xdr:rowOff>
    </xdr:to>
    <xdr:sp macro="" textlink="">
      <xdr:nvSpPr>
        <xdr:cNvPr id="388" name="フローチャート: 判断 387">
          <a:extLst>
            <a:ext uri="{FF2B5EF4-FFF2-40B4-BE49-F238E27FC236}">
              <a16:creationId xmlns:a16="http://schemas.microsoft.com/office/drawing/2014/main" id="{00000000-0008-0000-0400-000084010000}"/>
            </a:ext>
          </a:extLst>
        </xdr:cNvPr>
        <xdr:cNvSpPr/>
      </xdr:nvSpPr>
      <xdr:spPr>
        <a:xfrm>
          <a:off x="1270000" y="1355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123207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939800" y="1332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87630</xdr:rowOff>
    </xdr:from>
    <xdr:to>
      <xdr:col>24</xdr:col>
      <xdr:colOff>76200</xdr:colOff>
      <xdr:row>80</xdr:row>
      <xdr:rowOff>17780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4775200" y="1363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59707</xdr:rowOff>
    </xdr:from>
    <xdr:ext cx="762000" cy="259045"/>
    <xdr:sp macro="" textlink="">
      <xdr:nvSpPr>
        <xdr:cNvPr id="396" name="公債費該当値テキスト">
          <a:extLst>
            <a:ext uri="{FF2B5EF4-FFF2-40B4-BE49-F238E27FC236}">
              <a16:creationId xmlns:a16="http://schemas.microsoft.com/office/drawing/2014/main" id="{00000000-0008-0000-0400-00008C010000}"/>
            </a:ext>
          </a:extLst>
        </xdr:cNvPr>
        <xdr:cNvSpPr txBox="1"/>
      </xdr:nvSpPr>
      <xdr:spPr>
        <a:xfrm>
          <a:off x="4914900" y="1360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80</xdr:row>
      <xdr:rowOff>22861</xdr:rowOff>
    </xdr:from>
    <xdr:to>
      <xdr:col>20</xdr:col>
      <xdr:colOff>38100</xdr:colOff>
      <xdr:row>80</xdr:row>
      <xdr:rowOff>124461</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3937000" y="13738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109238</xdr:rowOff>
    </xdr:from>
    <xdr:ext cx="7366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3606800" y="138252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80</xdr:row>
      <xdr:rowOff>15239</xdr:rowOff>
    </xdr:from>
    <xdr:to>
      <xdr:col>15</xdr:col>
      <xdr:colOff>149225</xdr:colOff>
      <xdr:row>80</xdr:row>
      <xdr:rowOff>116839</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3048000" y="13731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101616</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2717800" y="13817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80011</xdr:rowOff>
    </xdr:from>
    <xdr:to>
      <xdr:col>11</xdr:col>
      <xdr:colOff>60325</xdr:colOff>
      <xdr:row>80</xdr:row>
      <xdr:rowOff>10161</xdr:rowOff>
    </xdr:to>
    <xdr:sp macro="" textlink="">
      <xdr:nvSpPr>
        <xdr:cNvPr id="401" name="楕円 400">
          <a:extLst>
            <a:ext uri="{FF2B5EF4-FFF2-40B4-BE49-F238E27FC236}">
              <a16:creationId xmlns:a16="http://schemas.microsoft.com/office/drawing/2014/main" id="{00000000-0008-0000-0400-000091010000}"/>
            </a:ext>
          </a:extLst>
        </xdr:cNvPr>
        <xdr:cNvSpPr/>
      </xdr:nvSpPr>
      <xdr:spPr>
        <a:xfrm>
          <a:off x="2159000" y="13624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166388</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828800" y="13710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95250</xdr:rowOff>
    </xdr:from>
    <xdr:to>
      <xdr:col>6</xdr:col>
      <xdr:colOff>171450</xdr:colOff>
      <xdr:row>80</xdr:row>
      <xdr:rowOff>25400</xdr:rowOff>
    </xdr:to>
    <xdr:sp macro="" textlink="">
      <xdr:nvSpPr>
        <xdr:cNvPr id="403" name="楕円 402">
          <a:extLst>
            <a:ext uri="{FF2B5EF4-FFF2-40B4-BE49-F238E27FC236}">
              <a16:creationId xmlns:a16="http://schemas.microsoft.com/office/drawing/2014/main" id="{00000000-0008-0000-0400-000093010000}"/>
            </a:ext>
          </a:extLst>
        </xdr:cNvPr>
        <xdr:cNvSpPr/>
      </xdr:nvSpPr>
      <xdr:spPr>
        <a:xfrm>
          <a:off x="1270000" y="1363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10177</xdr:rowOff>
    </xdr:from>
    <xdr:ext cx="762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939800" y="1372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4" name="正方形/長方形 413">
          <a:extLst>
            <a:ext uri="{FF2B5EF4-FFF2-40B4-BE49-F238E27FC236}">
              <a16:creationId xmlns:a16="http://schemas.microsoft.com/office/drawing/2014/main" id="{00000000-0008-0000-0400-00009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類似団体や全国・県平均より高い数値となった。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その主な要因は、報酬改定や勤勉手当の支給開始に伴う会計年度任用職員の人件費の増や、物価高の影響による需用費や委託料の増により、公共施設の管理経費等が上昇している物件費の増である。　</a:t>
          </a:r>
        </a:p>
        <a:p>
          <a:r>
            <a:rPr kumimoji="1" lang="ja-JP" altLang="en-US" sz="1200">
              <a:latin typeface="ＭＳ Ｐゴシック" panose="020B0600070205080204" pitchFamily="50" charset="-128"/>
              <a:ea typeface="ＭＳ Ｐゴシック" panose="020B0600070205080204" pitchFamily="50" charset="-128"/>
            </a:rPr>
            <a:t>　したがって、施設の統廃合等によるコスト削減による人件費や物件費の抑制に努め、持続可能な財政運営を行う。</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1" name="公債費以外グラフ枠">
          <a:extLst>
            <a:ext uri="{FF2B5EF4-FFF2-40B4-BE49-F238E27FC236}">
              <a16:creationId xmlns:a16="http://schemas.microsoft.com/office/drawing/2014/main" id="{00000000-0008-0000-0400-0000A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130810</xdr:rowOff>
    </xdr:from>
    <xdr:to>
      <xdr:col>82</xdr:col>
      <xdr:colOff>107950</xdr:colOff>
      <xdr:row>82</xdr:row>
      <xdr:rowOff>27939</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6510000" y="12646660"/>
          <a:ext cx="0" cy="1440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16</xdr:rowOff>
    </xdr:from>
    <xdr:ext cx="762000" cy="259045"/>
    <xdr:sp macro="" textlink="">
      <xdr:nvSpPr>
        <xdr:cNvPr id="433" name="公債費以外最小値テキスト">
          <a:extLst>
            <a:ext uri="{FF2B5EF4-FFF2-40B4-BE49-F238E27FC236}">
              <a16:creationId xmlns:a16="http://schemas.microsoft.com/office/drawing/2014/main" id="{00000000-0008-0000-0400-0000B1010000}"/>
            </a:ext>
          </a:extLst>
        </xdr:cNvPr>
        <xdr:cNvSpPr txBox="1"/>
      </xdr:nvSpPr>
      <xdr:spPr>
        <a:xfrm>
          <a:off x="16598900" y="14058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27939</xdr:rowOff>
    </xdr:from>
    <xdr:to>
      <xdr:col>82</xdr:col>
      <xdr:colOff>196850</xdr:colOff>
      <xdr:row>82</xdr:row>
      <xdr:rowOff>27939</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6421100" y="14086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45737</xdr:rowOff>
    </xdr:from>
    <xdr:ext cx="762000" cy="259045"/>
    <xdr:sp macro="" textlink="">
      <xdr:nvSpPr>
        <xdr:cNvPr id="435" name="公債費以外最大値テキスト">
          <a:extLst>
            <a:ext uri="{FF2B5EF4-FFF2-40B4-BE49-F238E27FC236}">
              <a16:creationId xmlns:a16="http://schemas.microsoft.com/office/drawing/2014/main" id="{00000000-0008-0000-0400-0000B3010000}"/>
            </a:ext>
          </a:extLst>
        </xdr:cNvPr>
        <xdr:cNvSpPr txBox="1"/>
      </xdr:nvSpPr>
      <xdr:spPr>
        <a:xfrm>
          <a:off x="16598900" y="1239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130810</xdr:rowOff>
    </xdr:from>
    <xdr:to>
      <xdr:col>82</xdr:col>
      <xdr:colOff>196850</xdr:colOff>
      <xdr:row>73</xdr:row>
      <xdr:rowOff>130810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6421100" y="12646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80</xdr:row>
      <xdr:rowOff>127000</xdr:rowOff>
    </xdr:from>
    <xdr:to>
      <xdr:col>82</xdr:col>
      <xdr:colOff>107950</xdr:colOff>
      <xdr:row>80</xdr:row>
      <xdr:rowOff>165100</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5671800" y="138430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69866</xdr:rowOff>
    </xdr:from>
    <xdr:ext cx="762000" cy="259045"/>
    <xdr:sp macro="" textlink="">
      <xdr:nvSpPr>
        <xdr:cNvPr id="438" name="公債費以外平均値テキスト">
          <a:extLst>
            <a:ext uri="{FF2B5EF4-FFF2-40B4-BE49-F238E27FC236}">
              <a16:creationId xmlns:a16="http://schemas.microsoft.com/office/drawing/2014/main" id="{00000000-0008-0000-0400-0000B6010000}"/>
            </a:ext>
          </a:extLst>
        </xdr:cNvPr>
        <xdr:cNvSpPr txBox="1"/>
      </xdr:nvSpPr>
      <xdr:spPr>
        <a:xfrm>
          <a:off x="16598900" y="132715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53339</xdr:rowOff>
    </xdr:from>
    <xdr:to>
      <xdr:col>82</xdr:col>
      <xdr:colOff>158750</xdr:colOff>
      <xdr:row>78</xdr:row>
      <xdr:rowOff>154939</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6459200" y="13426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69850</xdr:rowOff>
    </xdr:from>
    <xdr:to>
      <xdr:col>78</xdr:col>
      <xdr:colOff>69850</xdr:colOff>
      <xdr:row>80</xdr:row>
      <xdr:rowOff>165100</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a:off x="14782800" y="1361440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95250</xdr:rowOff>
    </xdr:from>
    <xdr:to>
      <xdr:col>78</xdr:col>
      <xdr:colOff>120650</xdr:colOff>
      <xdr:row>78</xdr:row>
      <xdr:rowOff>25400</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5621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35577</xdr:rowOff>
    </xdr:from>
    <xdr:ext cx="7366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290800" y="1306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54611</xdr:rowOff>
    </xdr:from>
    <xdr:to>
      <xdr:col>73</xdr:col>
      <xdr:colOff>180975</xdr:colOff>
      <xdr:row>79</xdr:row>
      <xdr:rowOff>69850</xdr:rowOff>
    </xdr:to>
    <xdr:cxnSp macro="">
      <xdr:nvCxnSpPr>
        <xdr:cNvPr id="443" name="直線コネクタ 442">
          <a:extLst>
            <a:ext uri="{FF2B5EF4-FFF2-40B4-BE49-F238E27FC236}">
              <a16:creationId xmlns:a16="http://schemas.microsoft.com/office/drawing/2014/main" id="{00000000-0008-0000-0400-0000BB010000}"/>
            </a:ext>
          </a:extLst>
        </xdr:cNvPr>
        <xdr:cNvCxnSpPr/>
      </xdr:nvCxnSpPr>
      <xdr:spPr>
        <a:xfrm>
          <a:off x="13893800" y="13256261"/>
          <a:ext cx="889000" cy="358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137161</xdr:rowOff>
    </xdr:from>
    <xdr:to>
      <xdr:col>74</xdr:col>
      <xdr:colOff>31750</xdr:colOff>
      <xdr:row>77</xdr:row>
      <xdr:rowOff>67311</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4732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77487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293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54611</xdr:rowOff>
    </xdr:from>
    <xdr:to>
      <xdr:col>69</xdr:col>
      <xdr:colOff>92075</xdr:colOff>
      <xdr:row>79</xdr:row>
      <xdr:rowOff>46989</xdr:rowOff>
    </xdr:to>
    <xdr:cxnSp macro="">
      <xdr:nvCxnSpPr>
        <xdr:cNvPr id="446" name="直線コネクタ 445">
          <a:extLst>
            <a:ext uri="{FF2B5EF4-FFF2-40B4-BE49-F238E27FC236}">
              <a16:creationId xmlns:a16="http://schemas.microsoft.com/office/drawing/2014/main" id="{00000000-0008-0000-0400-0000BE010000}"/>
            </a:ext>
          </a:extLst>
        </xdr:cNvPr>
        <xdr:cNvCxnSpPr/>
      </xdr:nvCxnSpPr>
      <xdr:spPr>
        <a:xfrm flipV="1">
          <a:off x="13004800" y="13256261"/>
          <a:ext cx="889000" cy="335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102870</xdr:rowOff>
    </xdr:from>
    <xdr:to>
      <xdr:col>69</xdr:col>
      <xdr:colOff>142875</xdr:colOff>
      <xdr:row>76</xdr:row>
      <xdr:rowOff>33020</xdr:rowOff>
    </xdr:to>
    <xdr:sp macro="" textlink="">
      <xdr:nvSpPr>
        <xdr:cNvPr id="447" name="フローチャート: 判断 446">
          <a:extLst>
            <a:ext uri="{FF2B5EF4-FFF2-40B4-BE49-F238E27FC236}">
              <a16:creationId xmlns:a16="http://schemas.microsoft.com/office/drawing/2014/main" id="{00000000-0008-0000-0400-0000BF010000}"/>
            </a:ext>
          </a:extLst>
        </xdr:cNvPr>
        <xdr:cNvSpPr/>
      </xdr:nvSpPr>
      <xdr:spPr>
        <a:xfrm>
          <a:off x="13843000" y="1296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43197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512800" y="1273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167639</xdr:rowOff>
    </xdr:from>
    <xdr:to>
      <xdr:col>65</xdr:col>
      <xdr:colOff>53975</xdr:colOff>
      <xdr:row>77</xdr:row>
      <xdr:rowOff>97789</xdr:rowOff>
    </xdr:to>
    <xdr:sp macro="" textlink="">
      <xdr:nvSpPr>
        <xdr:cNvPr id="449" name="フローチャート: 判断 448">
          <a:extLst>
            <a:ext uri="{FF2B5EF4-FFF2-40B4-BE49-F238E27FC236}">
              <a16:creationId xmlns:a16="http://schemas.microsoft.com/office/drawing/2014/main" id="{00000000-0008-0000-0400-0000C1010000}"/>
            </a:ext>
          </a:extLst>
        </xdr:cNvPr>
        <xdr:cNvSpPr/>
      </xdr:nvSpPr>
      <xdr:spPr>
        <a:xfrm>
          <a:off x="12954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107966</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623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80</xdr:row>
      <xdr:rowOff>76200</xdr:rowOff>
    </xdr:from>
    <xdr:to>
      <xdr:col>82</xdr:col>
      <xdr:colOff>158750</xdr:colOff>
      <xdr:row>81</xdr:row>
      <xdr:rowOff>6350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6459200" y="1379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80</xdr:row>
      <xdr:rowOff>48277</xdr:rowOff>
    </xdr:from>
    <xdr:ext cx="762000" cy="259045"/>
    <xdr:sp macro="" textlink="">
      <xdr:nvSpPr>
        <xdr:cNvPr id="457" name="公債費以外該当値テキスト">
          <a:extLst>
            <a:ext uri="{FF2B5EF4-FFF2-40B4-BE49-F238E27FC236}">
              <a16:creationId xmlns:a16="http://schemas.microsoft.com/office/drawing/2014/main" id="{00000000-0008-0000-0400-0000C9010000}"/>
            </a:ext>
          </a:extLst>
        </xdr:cNvPr>
        <xdr:cNvSpPr txBox="1"/>
      </xdr:nvSpPr>
      <xdr:spPr>
        <a:xfrm>
          <a:off x="16598900" y="1376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80</xdr:row>
      <xdr:rowOff>114300</xdr:rowOff>
    </xdr:from>
    <xdr:to>
      <xdr:col>78</xdr:col>
      <xdr:colOff>120650</xdr:colOff>
      <xdr:row>81</xdr:row>
      <xdr:rowOff>44450</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5621000" y="1383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81</xdr:row>
      <xdr:rowOff>29227</xdr:rowOff>
    </xdr:from>
    <xdr:ext cx="7366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5290800" y="1391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19050</xdr:rowOff>
    </xdr:from>
    <xdr:to>
      <xdr:col>74</xdr:col>
      <xdr:colOff>31750</xdr:colOff>
      <xdr:row>79</xdr:row>
      <xdr:rowOff>120650</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4732000" y="1356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105427</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4401800" y="1364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3811</xdr:rowOff>
    </xdr:from>
    <xdr:to>
      <xdr:col>69</xdr:col>
      <xdr:colOff>142875</xdr:colOff>
      <xdr:row>77</xdr:row>
      <xdr:rowOff>105411</xdr:rowOff>
    </xdr:to>
    <xdr:sp macro="" textlink="">
      <xdr:nvSpPr>
        <xdr:cNvPr id="462" name="楕円 461">
          <a:extLst>
            <a:ext uri="{FF2B5EF4-FFF2-40B4-BE49-F238E27FC236}">
              <a16:creationId xmlns:a16="http://schemas.microsoft.com/office/drawing/2014/main" id="{00000000-0008-0000-0400-0000CE010000}"/>
            </a:ext>
          </a:extLst>
        </xdr:cNvPr>
        <xdr:cNvSpPr/>
      </xdr:nvSpPr>
      <xdr:spPr>
        <a:xfrm>
          <a:off x="13843000" y="1320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90188</xdr:rowOff>
    </xdr:from>
    <xdr:ext cx="762000" cy="259045"/>
    <xdr:sp macro="" textlink="">
      <xdr:nvSpPr>
        <xdr:cNvPr id="463" name="テキスト ボックス 462">
          <a:extLst>
            <a:ext uri="{FF2B5EF4-FFF2-40B4-BE49-F238E27FC236}">
              <a16:creationId xmlns:a16="http://schemas.microsoft.com/office/drawing/2014/main" id="{00000000-0008-0000-0400-0000CF010000}"/>
            </a:ext>
          </a:extLst>
        </xdr:cNvPr>
        <xdr:cNvSpPr txBox="1"/>
      </xdr:nvSpPr>
      <xdr:spPr>
        <a:xfrm>
          <a:off x="13512800" y="13291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167639</xdr:rowOff>
    </xdr:from>
    <xdr:to>
      <xdr:col>65</xdr:col>
      <xdr:colOff>53975</xdr:colOff>
      <xdr:row>79</xdr:row>
      <xdr:rowOff>97789</xdr:rowOff>
    </xdr:to>
    <xdr:sp macro="" textlink="">
      <xdr:nvSpPr>
        <xdr:cNvPr id="464" name="楕円 463">
          <a:extLst>
            <a:ext uri="{FF2B5EF4-FFF2-40B4-BE49-F238E27FC236}">
              <a16:creationId xmlns:a16="http://schemas.microsoft.com/office/drawing/2014/main" id="{00000000-0008-0000-0400-0000D0010000}"/>
            </a:ext>
          </a:extLst>
        </xdr:cNvPr>
        <xdr:cNvSpPr/>
      </xdr:nvSpPr>
      <xdr:spPr>
        <a:xfrm>
          <a:off x="12954000" y="1354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82566</xdr:rowOff>
    </xdr:from>
    <xdr:ext cx="762000" cy="259045"/>
    <xdr:sp macro="" textlink="">
      <xdr:nvSpPr>
        <xdr:cNvPr id="465" name="テキスト ボックス 464">
          <a:extLst>
            <a:ext uri="{FF2B5EF4-FFF2-40B4-BE49-F238E27FC236}">
              <a16:creationId xmlns:a16="http://schemas.microsoft.com/office/drawing/2014/main" id="{00000000-0008-0000-0400-0000D1010000}"/>
            </a:ext>
          </a:extLst>
        </xdr:cNvPr>
        <xdr:cNvSpPr txBox="1"/>
      </xdr:nvSpPr>
      <xdr:spPr>
        <a:xfrm>
          <a:off x="12623800" y="13627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茨城県日立市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7328</xdr:rowOff>
    </xdr:from>
    <xdr:to>
      <xdr:col>29</xdr:col>
      <xdr:colOff>127000</xdr:colOff>
      <xdr:row>19</xdr:row>
      <xdr:rowOff>77356</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12353"/>
          <a:ext cx="0" cy="127017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49433</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54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77356</xdr:rowOff>
    </xdr:from>
    <xdr:to>
      <xdr:col>30</xdr:col>
      <xdr:colOff>25400</xdr:colOff>
      <xdr:row>19</xdr:row>
      <xdr:rowOff>77356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825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93705</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55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7328</xdr:rowOff>
    </xdr:from>
    <xdr:to>
      <xdr:col>30</xdr:col>
      <xdr:colOff>25400</xdr:colOff>
      <xdr:row>12</xdr:row>
      <xdr:rowOff>7328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123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134010</xdr:rowOff>
    </xdr:from>
    <xdr:to>
      <xdr:col>29</xdr:col>
      <xdr:colOff>127000</xdr:colOff>
      <xdr:row>16</xdr:row>
      <xdr:rowOff>39180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581935"/>
          <a:ext cx="647700" cy="2480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62907</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6822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90830</xdr:rowOff>
    </xdr:from>
    <xdr:to>
      <xdr:col>29</xdr:col>
      <xdr:colOff>177800</xdr:colOff>
      <xdr:row>16</xdr:row>
      <xdr:rowOff>20980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7102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39180</xdr:rowOff>
    </xdr:from>
    <xdr:to>
      <xdr:col>26</xdr:col>
      <xdr:colOff>50800</xdr:colOff>
      <xdr:row>16</xdr:row>
      <xdr:rowOff>170777</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830005"/>
          <a:ext cx="698500" cy="1315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160744</xdr:rowOff>
    </xdr:from>
    <xdr:to>
      <xdr:col>26</xdr:col>
      <xdr:colOff>101600</xdr:colOff>
      <xdr:row>17</xdr:row>
      <xdr:rowOff>90894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515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75671</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379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170777</xdr:rowOff>
    </xdr:from>
    <xdr:to>
      <xdr:col>22</xdr:col>
      <xdr:colOff>114300</xdr:colOff>
      <xdr:row>17</xdr:row>
      <xdr:rowOff>1803</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961602"/>
          <a:ext cx="698500" cy="24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73228</xdr:rowOff>
    </xdr:from>
    <xdr:to>
      <xdr:col>22</xdr:col>
      <xdr:colOff>165100</xdr:colOff>
      <xdr:row>18</xdr:row>
      <xdr:rowOff>3378</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355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159605</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21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1803</xdr:rowOff>
    </xdr:from>
    <xdr:to>
      <xdr:col>18</xdr:col>
      <xdr:colOff>177800</xdr:colOff>
      <xdr:row>17</xdr:row>
      <xdr:rowOff>45847</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964078"/>
          <a:ext cx="698500" cy="440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107175</xdr:rowOff>
    </xdr:from>
    <xdr:to>
      <xdr:col>19</xdr:col>
      <xdr:colOff>38100</xdr:colOff>
      <xdr:row>18</xdr:row>
      <xdr:rowOff>37325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694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22102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5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18517</xdr:rowOff>
    </xdr:from>
    <xdr:to>
      <xdr:col>15</xdr:col>
      <xdr:colOff>101600</xdr:colOff>
      <xdr:row>18</xdr:row>
      <xdr:rowOff>120117</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522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104894</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238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83210</xdr:rowOff>
    </xdr:from>
    <xdr:to>
      <xdr:col>29</xdr:col>
      <xdr:colOff>177800</xdr:colOff>
      <xdr:row>15</xdr:row>
      <xdr:rowOff>13360</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5311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99737</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376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159830</xdr:rowOff>
    </xdr:from>
    <xdr:to>
      <xdr:col>26</xdr:col>
      <xdr:colOff>101600</xdr:colOff>
      <xdr:row>16</xdr:row>
      <xdr:rowOff>89980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7792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100157</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5480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119977</xdr:rowOff>
    </xdr:from>
    <xdr:to>
      <xdr:col>22</xdr:col>
      <xdr:colOff>165100</xdr:colOff>
      <xdr:row>17</xdr:row>
      <xdr:rowOff>50127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9108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60304</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679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122453</xdr:rowOff>
    </xdr:from>
    <xdr:to>
      <xdr:col>19</xdr:col>
      <xdr:colOff>38100</xdr:colOff>
      <xdr:row>17</xdr:row>
      <xdr:rowOff>52603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9132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62780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682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166497</xdr:rowOff>
    </xdr:from>
    <xdr:to>
      <xdr:col>15</xdr:col>
      <xdr:colOff>101600</xdr:colOff>
      <xdr:row>17</xdr:row>
      <xdr:rowOff>96647</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9573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106824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726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101991</xdr:rowOff>
    </xdr:from>
    <xdr:to>
      <xdr:col>29</xdr:col>
      <xdr:colOff>127000</xdr:colOff>
      <xdr:row>38</xdr:row>
      <xdr:rowOff>69713</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6369441"/>
          <a:ext cx="0" cy="116787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41790</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509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69713</xdr:rowOff>
    </xdr:from>
    <xdr:to>
      <xdr:col>30</xdr:col>
      <xdr:colOff>25400</xdr:colOff>
      <xdr:row>38</xdr:row>
      <xdr:rowOff>69713</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5373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188368</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6112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101991</xdr:rowOff>
    </xdr:from>
    <xdr:to>
      <xdr:col>30</xdr:col>
      <xdr:colOff>25400</xdr:colOff>
      <xdr:row>34</xdr:row>
      <xdr:rowOff>101991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63694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127960</xdr:rowOff>
    </xdr:from>
    <xdr:to>
      <xdr:col>29</xdr:col>
      <xdr:colOff>127000</xdr:colOff>
      <xdr:row>37</xdr:row>
      <xdr:rowOff>129743</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003800" y="7252660"/>
          <a:ext cx="647700" cy="17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244381</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8547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56404</xdr:rowOff>
    </xdr:from>
    <xdr:to>
      <xdr:col>29</xdr:col>
      <xdr:colOff>177800</xdr:colOff>
      <xdr:row>36</xdr:row>
      <xdr:rowOff>158004</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70096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129743</xdr:rowOff>
    </xdr:from>
    <xdr:to>
      <xdr:col>26</xdr:col>
      <xdr:colOff>50800</xdr:colOff>
      <xdr:row>37</xdr:row>
      <xdr:rowOff>250216</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4305300" y="7254443"/>
          <a:ext cx="698500" cy="1204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61616</xdr:rowOff>
    </xdr:from>
    <xdr:to>
      <xdr:col>26</xdr:col>
      <xdr:colOff>101600</xdr:colOff>
      <xdr:row>36</xdr:row>
      <xdr:rowOff>163216</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70148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173393</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67837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250216</xdr:rowOff>
    </xdr:from>
    <xdr:to>
      <xdr:col>22</xdr:col>
      <xdr:colOff>114300</xdr:colOff>
      <xdr:row>37</xdr:row>
      <xdr:rowOff>339095</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3606800" y="7374916"/>
          <a:ext cx="698500" cy="888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117622</xdr:rowOff>
    </xdr:from>
    <xdr:to>
      <xdr:col>22</xdr:col>
      <xdr:colOff>165100</xdr:colOff>
      <xdr:row>37</xdr:row>
      <xdr:rowOff>47772</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70708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229399</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6839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339095</xdr:rowOff>
    </xdr:from>
    <xdr:to>
      <xdr:col>18</xdr:col>
      <xdr:colOff>177800</xdr:colOff>
      <xdr:row>38</xdr:row>
      <xdr:rowOff>84389</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2908300" y="7463795"/>
          <a:ext cx="698500" cy="881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121828</xdr:rowOff>
    </xdr:from>
    <xdr:to>
      <xdr:col>19</xdr:col>
      <xdr:colOff>38100</xdr:colOff>
      <xdr:row>37</xdr:row>
      <xdr:rowOff>51978</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70750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233605</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6843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85116</xdr:rowOff>
    </xdr:from>
    <xdr:to>
      <xdr:col>15</xdr:col>
      <xdr:colOff>101600</xdr:colOff>
      <xdr:row>37</xdr:row>
      <xdr:rowOff>15266</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70383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196893</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6807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77160</xdr:rowOff>
    </xdr:from>
    <xdr:to>
      <xdr:col>29</xdr:col>
      <xdr:colOff>177800</xdr:colOff>
      <xdr:row>37</xdr:row>
      <xdr:rowOff>178760</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72018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49237</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717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78943</xdr:rowOff>
    </xdr:from>
    <xdr:to>
      <xdr:col>26</xdr:col>
      <xdr:colOff>101600</xdr:colOff>
      <xdr:row>37</xdr:row>
      <xdr:rowOff>180543</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72036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165320</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7290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199416</xdr:rowOff>
    </xdr:from>
    <xdr:to>
      <xdr:col>22</xdr:col>
      <xdr:colOff>165100</xdr:colOff>
      <xdr:row>37</xdr:row>
      <xdr:rowOff>301016</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73241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285793</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7410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288295</xdr:rowOff>
    </xdr:from>
    <xdr:to>
      <xdr:col>19</xdr:col>
      <xdr:colOff>38100</xdr:colOff>
      <xdr:row>38</xdr:row>
      <xdr:rowOff>46995</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74129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31772</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7499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33589</xdr:rowOff>
    </xdr:from>
    <xdr:to>
      <xdr:col>15</xdr:col>
      <xdr:colOff>101600</xdr:colOff>
      <xdr:row>38</xdr:row>
      <xdr:rowOff>135189</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75011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119966</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758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茨城県日立市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163,855
162,119
225.73
85,858,388
81,902,434
3,285,387
40,687,402
57,602,093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143205</xdr:rowOff>
    </xdr:from>
    <xdr:to>
      <xdr:col>24</xdr:col>
      <xdr:colOff>62865</xdr:colOff>
      <xdr:row>38</xdr:row>
      <xdr:rowOff>118555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458155"/>
          <a:ext cx="1270" cy="1175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122382</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37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62,555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118555</xdr:rowOff>
    </xdr:from>
    <xdr:to>
      <xdr:col>24</xdr:col>
      <xdr:colOff>152400</xdr:colOff>
      <xdr:row>38</xdr:row>
      <xdr:rowOff>118555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33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89882</xdr:rowOff>
    </xdr:from>
    <xdr:ext cx="534377"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233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143205</xdr:rowOff>
    </xdr:from>
    <xdr:to>
      <xdr:col>24</xdr:col>
      <xdr:colOff>152400</xdr:colOff>
      <xdr:row>31</xdr:row>
      <xdr:rowOff>143205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458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75311</xdr:rowOff>
    </xdr:from>
    <xdr:to>
      <xdr:col>24</xdr:col>
      <xdr:colOff>63500</xdr:colOff>
      <xdr:row>34</xdr:row>
      <xdr:rowOff>152044</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733161"/>
          <a:ext cx="838200" cy="248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157091</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9863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7214</xdr:rowOff>
    </xdr:from>
    <xdr:to>
      <xdr:col>24</xdr:col>
      <xdr:colOff>114300</xdr:colOff>
      <xdr:row>35</xdr:row>
      <xdr:rowOff>108814</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07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152044</xdr:rowOff>
    </xdr:from>
    <xdr:to>
      <xdr:col>19</xdr:col>
      <xdr:colOff>177800</xdr:colOff>
      <xdr:row>35</xdr:row>
      <xdr:rowOff>108420</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981344"/>
          <a:ext cx="889000" cy="127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113970</xdr:rowOff>
    </xdr:from>
    <xdr:to>
      <xdr:col>20</xdr:col>
      <xdr:colOff>38100</xdr:colOff>
      <xdr:row>37</xdr:row>
      <xdr:rowOff>44120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8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35247</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378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108420</xdr:rowOff>
    </xdr:from>
    <xdr:to>
      <xdr:col>15</xdr:col>
      <xdr:colOff>50800</xdr:colOff>
      <xdr:row>35</xdr:row>
      <xdr:rowOff>132690</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109170"/>
          <a:ext cx="889000" cy="24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144412</xdr:rowOff>
    </xdr:from>
    <xdr:to>
      <xdr:col>15</xdr:col>
      <xdr:colOff>101600</xdr:colOff>
      <xdr:row>37</xdr:row>
      <xdr:rowOff>74562</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16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65689</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409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132690</xdr:rowOff>
    </xdr:from>
    <xdr:to>
      <xdr:col>10</xdr:col>
      <xdr:colOff>114300</xdr:colOff>
      <xdr:row>36</xdr:row>
      <xdr:rowOff>1473</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133440"/>
          <a:ext cx="889000" cy="40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170777</xdr:rowOff>
    </xdr:from>
    <xdr:to>
      <xdr:col>10</xdr:col>
      <xdr:colOff>165100</xdr:colOff>
      <xdr:row>37</xdr:row>
      <xdr:rowOff>100927</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42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92054</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435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96939</xdr:rowOff>
    </xdr:from>
    <xdr:to>
      <xdr:col>6</xdr:col>
      <xdr:colOff>38100</xdr:colOff>
      <xdr:row>38</xdr:row>
      <xdr:rowOff>27089</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44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18216</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533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24511</xdr:rowOff>
    </xdr:from>
    <xdr:to>
      <xdr:col>24</xdr:col>
      <xdr:colOff>114300</xdr:colOff>
      <xdr:row>33</xdr:row>
      <xdr:rowOff>126111</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682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47388</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533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101244</xdr:rowOff>
    </xdr:from>
    <xdr:to>
      <xdr:col>20</xdr:col>
      <xdr:colOff>38100</xdr:colOff>
      <xdr:row>35</xdr:row>
      <xdr:rowOff>31394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930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47921</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705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57620</xdr:rowOff>
    </xdr:from>
    <xdr:to>
      <xdr:col>15</xdr:col>
      <xdr:colOff>101600</xdr:colOff>
      <xdr:row>35</xdr:row>
      <xdr:rowOff>159220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058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4297</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833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81890</xdr:rowOff>
    </xdr:from>
    <xdr:to>
      <xdr:col>10</xdr:col>
      <xdr:colOff>165100</xdr:colOff>
      <xdr:row>36</xdr:row>
      <xdr:rowOff>12040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08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28567</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857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122123</xdr:rowOff>
    </xdr:from>
    <xdr:to>
      <xdr:col>6</xdr:col>
      <xdr:colOff>38100</xdr:colOff>
      <xdr:row>36</xdr:row>
      <xdr:rowOff>52273</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122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68800</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898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168210</xdr:rowOff>
    </xdr:from>
    <xdr:to>
      <xdr:col>24</xdr:col>
      <xdr:colOff>62865</xdr:colOff>
      <xdr:row>58</xdr:row>
      <xdr:rowOff>46725</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740710"/>
          <a:ext cx="1270" cy="1250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50552</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9994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46725</xdr:rowOff>
    </xdr:from>
    <xdr:to>
      <xdr:col>24</xdr:col>
      <xdr:colOff>152400</xdr:colOff>
      <xdr:row>58</xdr:row>
      <xdr:rowOff>46725</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9990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114887</xdr:rowOff>
    </xdr:from>
    <xdr:ext cx="534377"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515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168210</xdr:rowOff>
    </xdr:from>
    <xdr:to>
      <xdr:col>24</xdr:col>
      <xdr:colOff>152400</xdr:colOff>
      <xdr:row>50</xdr:row>
      <xdr:rowOff>168210</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740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46954</xdr:rowOff>
    </xdr:from>
    <xdr:to>
      <xdr:col>24</xdr:col>
      <xdr:colOff>63500</xdr:colOff>
      <xdr:row>51</xdr:row>
      <xdr:rowOff>134312</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8790904"/>
          <a:ext cx="838200" cy="87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169805</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4281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19928</xdr:rowOff>
    </xdr:from>
    <xdr:to>
      <xdr:col>24</xdr:col>
      <xdr:colOff>114300</xdr:colOff>
      <xdr:row>55</xdr:row>
      <xdr:rowOff>121528</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44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134312</xdr:rowOff>
    </xdr:from>
    <xdr:to>
      <xdr:col>19</xdr:col>
      <xdr:colOff>177800</xdr:colOff>
      <xdr:row>52</xdr:row>
      <xdr:rowOff>58613</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8878262"/>
          <a:ext cx="889000" cy="95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162215</xdr:rowOff>
    </xdr:from>
    <xdr:to>
      <xdr:col>20</xdr:col>
      <xdr:colOff>38100</xdr:colOff>
      <xdr:row>56</xdr:row>
      <xdr:rowOff>92365</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59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83492</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684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58613</xdr:rowOff>
    </xdr:from>
    <xdr:to>
      <xdr:col>15</xdr:col>
      <xdr:colOff>50800</xdr:colOff>
      <xdr:row>52</xdr:row>
      <xdr:rowOff>108741</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8974013"/>
          <a:ext cx="889000" cy="50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147911</xdr:rowOff>
    </xdr:from>
    <xdr:to>
      <xdr:col>15</xdr:col>
      <xdr:colOff>101600</xdr:colOff>
      <xdr:row>56</xdr:row>
      <xdr:rowOff>78061</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57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69188</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670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108741</xdr:rowOff>
    </xdr:from>
    <xdr:to>
      <xdr:col>10</xdr:col>
      <xdr:colOff>114300</xdr:colOff>
      <xdr:row>54</xdr:row>
      <xdr:rowOff>65797</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024141"/>
          <a:ext cx="889000" cy="299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59443</xdr:rowOff>
    </xdr:from>
    <xdr:to>
      <xdr:col>10</xdr:col>
      <xdr:colOff>165100</xdr:colOff>
      <xdr:row>56</xdr:row>
      <xdr:rowOff>161043</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660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152170</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753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144874</xdr:rowOff>
    </xdr:from>
    <xdr:to>
      <xdr:col>6</xdr:col>
      <xdr:colOff>38100</xdr:colOff>
      <xdr:row>58</xdr:row>
      <xdr:rowOff>75024</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917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66151</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10010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50</xdr:row>
      <xdr:rowOff>167604</xdr:rowOff>
    </xdr:from>
    <xdr:to>
      <xdr:col>24</xdr:col>
      <xdr:colOff>114300</xdr:colOff>
      <xdr:row>51</xdr:row>
      <xdr:rowOff>97754</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8740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50</xdr:row>
      <xdr:rowOff>82531</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8655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51</xdr:row>
      <xdr:rowOff>83512</xdr:rowOff>
    </xdr:from>
    <xdr:to>
      <xdr:col>20</xdr:col>
      <xdr:colOff>38100</xdr:colOff>
      <xdr:row>52</xdr:row>
      <xdr:rowOff>13662</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8827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50</xdr:row>
      <xdr:rowOff>30189</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8602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52</xdr:row>
      <xdr:rowOff>7813</xdr:rowOff>
    </xdr:from>
    <xdr:to>
      <xdr:col>15</xdr:col>
      <xdr:colOff>101600</xdr:colOff>
      <xdr:row>52</xdr:row>
      <xdr:rowOff>109413</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8923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50</xdr:row>
      <xdr:rowOff>125940</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8698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52</xdr:row>
      <xdr:rowOff>57941</xdr:rowOff>
    </xdr:from>
    <xdr:to>
      <xdr:col>10</xdr:col>
      <xdr:colOff>165100</xdr:colOff>
      <xdr:row>52</xdr:row>
      <xdr:rowOff>159541</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8973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51</xdr:row>
      <xdr:rowOff>4618</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8748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14997</xdr:rowOff>
    </xdr:from>
    <xdr:to>
      <xdr:col>6</xdr:col>
      <xdr:colOff>38100</xdr:colOff>
      <xdr:row>54</xdr:row>
      <xdr:rowOff>116597</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273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52</xdr:row>
      <xdr:rowOff>133124</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048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168927</xdr:rowOff>
    </xdr:from>
    <xdr:ext cx="46717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71</xdr:row>
      <xdr:rowOff>130827</xdr:rowOff>
    </xdr:from>
    <xdr:ext cx="46717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131064</xdr:rowOff>
    </xdr:from>
    <xdr:to>
      <xdr:col>24</xdr:col>
      <xdr:colOff>62865</xdr:colOff>
      <xdr:row>78</xdr:row>
      <xdr:rowOff>49657</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1961114"/>
          <a:ext cx="1270" cy="14616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53484</xdr:rowOff>
    </xdr:from>
    <xdr:ext cx="469744"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426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49657</xdr:rowOff>
    </xdr:from>
    <xdr:to>
      <xdr:col>24</xdr:col>
      <xdr:colOff>152400</xdr:colOff>
      <xdr:row>78</xdr:row>
      <xdr:rowOff>49657</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422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77741</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1736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69</xdr:row>
      <xdr:rowOff>131064</xdr:rowOff>
    </xdr:from>
    <xdr:to>
      <xdr:col>24</xdr:col>
      <xdr:colOff>152400</xdr:colOff>
      <xdr:row>69</xdr:row>
      <xdr:rowOff>131064</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1961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108838</xdr:rowOff>
    </xdr:from>
    <xdr:to>
      <xdr:col>24</xdr:col>
      <xdr:colOff>63500</xdr:colOff>
      <xdr:row>77</xdr:row>
      <xdr:rowOff>164085</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3797300" y="13310488"/>
          <a:ext cx="838200" cy="55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143273</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26591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120396</xdr:rowOff>
    </xdr:from>
    <xdr:to>
      <xdr:col>24</xdr:col>
      <xdr:colOff>114300</xdr:colOff>
      <xdr:row>75</xdr:row>
      <xdr:rowOff>50546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2807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108838</xdr:rowOff>
    </xdr:from>
    <xdr:to>
      <xdr:col>19</xdr:col>
      <xdr:colOff>177800</xdr:colOff>
      <xdr:row>77</xdr:row>
      <xdr:rowOff>154939</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908300" y="13310488"/>
          <a:ext cx="889000" cy="46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160782</xdr:rowOff>
    </xdr:from>
    <xdr:to>
      <xdr:col>20</xdr:col>
      <xdr:colOff>38100</xdr:colOff>
      <xdr:row>75</xdr:row>
      <xdr:rowOff>90932</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284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73</xdr:row>
      <xdr:rowOff>107459</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2623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154939</xdr:rowOff>
    </xdr:from>
    <xdr:to>
      <xdr:col>15</xdr:col>
      <xdr:colOff>50800</xdr:colOff>
      <xdr:row>78</xdr:row>
      <xdr:rowOff>10540</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2019300" y="13356589"/>
          <a:ext cx="889000" cy="27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48006</xdr:rowOff>
    </xdr:from>
    <xdr:to>
      <xdr:col>15</xdr:col>
      <xdr:colOff>101600</xdr:colOff>
      <xdr:row>75</xdr:row>
      <xdr:rowOff>149606</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2906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73</xdr:row>
      <xdr:rowOff>166133</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2681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10540</xdr:rowOff>
    </xdr:from>
    <xdr:to>
      <xdr:col>10</xdr:col>
      <xdr:colOff>114300</xdr:colOff>
      <xdr:row>78</xdr:row>
      <xdr:rowOff>38100</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flipV="1">
          <a:off x="1130300" y="13383640"/>
          <a:ext cx="889000" cy="27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58928</xdr:rowOff>
    </xdr:from>
    <xdr:to>
      <xdr:col>10</xdr:col>
      <xdr:colOff>165100</xdr:colOff>
      <xdr:row>75</xdr:row>
      <xdr:rowOff>160528</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2917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5605</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2692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83312</xdr:rowOff>
    </xdr:from>
    <xdr:to>
      <xdr:col>6</xdr:col>
      <xdr:colOff>38100</xdr:colOff>
      <xdr:row>76</xdr:row>
      <xdr:rowOff>13463</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294206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29989</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2717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113285</xdr:rowOff>
    </xdr:from>
    <xdr:to>
      <xdr:col>24</xdr:col>
      <xdr:colOff>114300</xdr:colOff>
      <xdr:row>78</xdr:row>
      <xdr:rowOff>43435</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314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28212</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229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58038</xdr:rowOff>
    </xdr:from>
    <xdr:to>
      <xdr:col>20</xdr:col>
      <xdr:colOff>38100</xdr:colOff>
      <xdr:row>77</xdr:row>
      <xdr:rowOff>159638</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25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150765</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3352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104139</xdr:rowOff>
    </xdr:from>
    <xdr:to>
      <xdr:col>15</xdr:col>
      <xdr:colOff>101600</xdr:colOff>
      <xdr:row>78</xdr:row>
      <xdr:rowOff>34289</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305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25416</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3398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131190</xdr:rowOff>
    </xdr:from>
    <xdr:to>
      <xdr:col>10</xdr:col>
      <xdr:colOff>165100</xdr:colOff>
      <xdr:row>78</xdr:row>
      <xdr:rowOff>61340</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33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52467</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3425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158750</xdr:rowOff>
    </xdr:from>
    <xdr:to>
      <xdr:col>6</xdr:col>
      <xdr:colOff>38100</xdr:colOff>
      <xdr:row>78</xdr:row>
      <xdr:rowOff>88900</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36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80027</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345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11638</xdr:rowOff>
    </xdr:from>
    <xdr:to>
      <xdr:col>24</xdr:col>
      <xdr:colOff>62865</xdr:colOff>
      <xdr:row>96</xdr:row>
      <xdr:rowOff>97958</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613588"/>
          <a:ext cx="1270" cy="943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101785</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560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96</xdr:row>
      <xdr:rowOff>97958</xdr:rowOff>
    </xdr:from>
    <xdr:to>
      <xdr:col>24</xdr:col>
      <xdr:colOff>152400</xdr:colOff>
      <xdr:row>96</xdr:row>
      <xdr:rowOff>97958</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557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129765</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388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11638</xdr:rowOff>
    </xdr:from>
    <xdr:to>
      <xdr:col>24</xdr:col>
      <xdr:colOff>152400</xdr:colOff>
      <xdr:row>91</xdr:row>
      <xdr:rowOff>11638</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613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106553</xdr:rowOff>
    </xdr:from>
    <xdr:to>
      <xdr:col>24</xdr:col>
      <xdr:colOff>63500</xdr:colOff>
      <xdr:row>94</xdr:row>
      <xdr:rowOff>134351</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051403"/>
          <a:ext cx="838200" cy="199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121482</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0663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143055</xdr:rowOff>
    </xdr:from>
    <xdr:to>
      <xdr:col>24</xdr:col>
      <xdr:colOff>114300</xdr:colOff>
      <xdr:row>94</xdr:row>
      <xdr:rowOff>73205</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087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134351</xdr:rowOff>
    </xdr:from>
    <xdr:to>
      <xdr:col>19</xdr:col>
      <xdr:colOff>177800</xdr:colOff>
      <xdr:row>95</xdr:row>
      <xdr:rowOff>134007</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250651"/>
          <a:ext cx="889000" cy="171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56530</xdr:rowOff>
    </xdr:from>
    <xdr:to>
      <xdr:col>20</xdr:col>
      <xdr:colOff>38100</xdr:colOff>
      <xdr:row>95</xdr:row>
      <xdr:rowOff>158130</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34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149257</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497795" y="164370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25491</xdr:rowOff>
    </xdr:from>
    <xdr:to>
      <xdr:col>15</xdr:col>
      <xdr:colOff>50800</xdr:colOff>
      <xdr:row>95</xdr:row>
      <xdr:rowOff>134007</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019300" y="16141791"/>
          <a:ext cx="889000" cy="279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34401</xdr:rowOff>
    </xdr:from>
    <xdr:to>
      <xdr:col>15</xdr:col>
      <xdr:colOff>101600</xdr:colOff>
      <xdr:row>96</xdr:row>
      <xdr:rowOff>136001</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493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127128</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586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25491</xdr:rowOff>
    </xdr:from>
    <xdr:to>
      <xdr:col>10</xdr:col>
      <xdr:colOff>114300</xdr:colOff>
      <xdr:row>97</xdr:row>
      <xdr:rowOff>62457</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141791"/>
          <a:ext cx="889000" cy="551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96741</xdr:rowOff>
    </xdr:from>
    <xdr:to>
      <xdr:col>10</xdr:col>
      <xdr:colOff>165100</xdr:colOff>
      <xdr:row>95</xdr:row>
      <xdr:rowOff>26891</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213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18018</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19795" y="16305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103736</xdr:rowOff>
    </xdr:from>
    <xdr:to>
      <xdr:col>6</xdr:col>
      <xdr:colOff>38100</xdr:colOff>
      <xdr:row>98</xdr:row>
      <xdr:rowOff>33886</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734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25013</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827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55753</xdr:rowOff>
    </xdr:from>
    <xdr:to>
      <xdr:col>24</xdr:col>
      <xdr:colOff>114300</xdr:colOff>
      <xdr:row>93</xdr:row>
      <xdr:rowOff>157353</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000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78630</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5852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83551</xdr:rowOff>
    </xdr:from>
    <xdr:to>
      <xdr:col>20</xdr:col>
      <xdr:colOff>38100</xdr:colOff>
      <xdr:row>95</xdr:row>
      <xdr:rowOff>13701</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199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30228</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5975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83207</xdr:rowOff>
    </xdr:from>
    <xdr:to>
      <xdr:col>15</xdr:col>
      <xdr:colOff>101600</xdr:colOff>
      <xdr:row>96</xdr:row>
      <xdr:rowOff>13357</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370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29884</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08795" y="16146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146141</xdr:rowOff>
    </xdr:from>
    <xdr:to>
      <xdr:col>10</xdr:col>
      <xdr:colOff>165100</xdr:colOff>
      <xdr:row>94</xdr:row>
      <xdr:rowOff>76291</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090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92818</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19795" y="15866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11657</xdr:rowOff>
    </xdr:from>
    <xdr:to>
      <xdr:col>6</xdr:col>
      <xdr:colOff>38100</xdr:colOff>
      <xdr:row>97</xdr:row>
      <xdr:rowOff>113257</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642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129784</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417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36</xdr:row>
      <xdr:rowOff>2057</xdr:rowOff>
    </xdr:from>
    <xdr:to>
      <xdr:col>54</xdr:col>
      <xdr:colOff>189865</xdr:colOff>
      <xdr:row>39</xdr:row>
      <xdr:rowOff>100457</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6174257"/>
          <a:ext cx="1270" cy="612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104284</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790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100457</xdr:rowOff>
    </xdr:from>
    <xdr:to>
      <xdr:col>55</xdr:col>
      <xdr:colOff>88900</xdr:colOff>
      <xdr:row>39</xdr:row>
      <xdr:rowOff>100457</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787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120184</xdr:rowOff>
    </xdr:from>
    <xdr:ext cx="534377"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949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36</xdr:row>
      <xdr:rowOff>2057</xdr:rowOff>
    </xdr:from>
    <xdr:to>
      <xdr:col>55</xdr:col>
      <xdr:colOff>88900</xdr:colOff>
      <xdr:row>36</xdr:row>
      <xdr:rowOff>2057</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174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170079</xdr:rowOff>
    </xdr:from>
    <xdr:to>
      <xdr:col>55</xdr:col>
      <xdr:colOff>0</xdr:colOff>
      <xdr:row>39</xdr:row>
      <xdr:rowOff>100457</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639300" y="6685179"/>
          <a:ext cx="838200" cy="10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167949</xdr:rowOff>
    </xdr:from>
    <xdr:ext cx="534377"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3401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145072</xdr:rowOff>
    </xdr:from>
    <xdr:to>
      <xdr:col>55</xdr:col>
      <xdr:colOff>50800</xdr:colOff>
      <xdr:row>38</xdr:row>
      <xdr:rowOff>75222</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488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161163</xdr:rowOff>
    </xdr:from>
    <xdr:to>
      <xdr:col>50</xdr:col>
      <xdr:colOff>114300</xdr:colOff>
      <xdr:row>38</xdr:row>
      <xdr:rowOff>170079</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8750300" y="6676263"/>
          <a:ext cx="889000" cy="8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122022</xdr:rowOff>
    </xdr:from>
    <xdr:to>
      <xdr:col>50</xdr:col>
      <xdr:colOff>165100</xdr:colOff>
      <xdr:row>38</xdr:row>
      <xdr:rowOff>52172</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465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68699</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72111" y="6240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161163</xdr:rowOff>
    </xdr:from>
    <xdr:to>
      <xdr:col>45</xdr:col>
      <xdr:colOff>177800</xdr:colOff>
      <xdr:row>39</xdr:row>
      <xdr:rowOff>113144</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6676263"/>
          <a:ext cx="889000" cy="123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101613</xdr:rowOff>
    </xdr:from>
    <xdr:to>
      <xdr:col>46</xdr:col>
      <xdr:colOff>38100</xdr:colOff>
      <xdr:row>38</xdr:row>
      <xdr:rowOff>31762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44526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48290</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83111" y="6220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9144</xdr:rowOff>
    </xdr:from>
    <xdr:to>
      <xdr:col>41</xdr:col>
      <xdr:colOff>50800</xdr:colOff>
      <xdr:row>39</xdr:row>
      <xdr:rowOff>113144</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5495544"/>
          <a:ext cx="889000" cy="1304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156718</xdr:rowOff>
    </xdr:from>
    <xdr:to>
      <xdr:col>41</xdr:col>
      <xdr:colOff>101600</xdr:colOff>
      <xdr:row>38</xdr:row>
      <xdr:rowOff>86868</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500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103395</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94111" y="6275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84328</xdr:rowOff>
    </xdr:from>
    <xdr:to>
      <xdr:col>36</xdr:col>
      <xdr:colOff>165100</xdr:colOff>
      <xdr:row>31</xdr:row>
      <xdr:rowOff>14478</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5227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31005</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5003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49657</xdr:rowOff>
    </xdr:from>
    <xdr:to>
      <xdr:col>55</xdr:col>
      <xdr:colOff>50800</xdr:colOff>
      <xdr:row>39</xdr:row>
      <xdr:rowOff>151257</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736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136034</xdr:rowOff>
    </xdr:from>
    <xdr:ext cx="534377"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651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119279</xdr:rowOff>
    </xdr:from>
    <xdr:to>
      <xdr:col>50</xdr:col>
      <xdr:colOff>165100</xdr:colOff>
      <xdr:row>39</xdr:row>
      <xdr:rowOff>49429</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634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40556</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72111" y="6727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110363</xdr:rowOff>
    </xdr:from>
    <xdr:to>
      <xdr:col>46</xdr:col>
      <xdr:colOff>38100</xdr:colOff>
      <xdr:row>39</xdr:row>
      <xdr:rowOff>40513</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625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31640</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83111" y="6718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62344</xdr:rowOff>
    </xdr:from>
    <xdr:to>
      <xdr:col>41</xdr:col>
      <xdr:colOff>101600</xdr:colOff>
      <xdr:row>39</xdr:row>
      <xdr:rowOff>163944</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748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155071</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94111" y="6841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129794</xdr:rowOff>
    </xdr:from>
    <xdr:to>
      <xdr:col>36</xdr:col>
      <xdr:colOff>165100</xdr:colOff>
      <xdr:row>32</xdr:row>
      <xdr:rowOff>59944</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5444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51071</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5537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106325</xdr:rowOff>
    </xdr:from>
    <xdr:to>
      <xdr:col>54</xdr:col>
      <xdr:colOff>189865</xdr:colOff>
      <xdr:row>57</xdr:row>
      <xdr:rowOff>133528</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850275"/>
          <a:ext cx="1270" cy="10559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137355</xdr:rowOff>
    </xdr:from>
    <xdr:ext cx="534377"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9910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133528</xdr:rowOff>
    </xdr:from>
    <xdr:to>
      <xdr:col>55</xdr:col>
      <xdr:colOff>88900</xdr:colOff>
      <xdr:row>57</xdr:row>
      <xdr:rowOff>133528</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99061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53002</xdr:rowOff>
    </xdr:from>
    <xdr:ext cx="534377"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625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106325</xdr:rowOff>
    </xdr:from>
    <xdr:to>
      <xdr:col>55</xdr:col>
      <xdr:colOff>88900</xdr:colOff>
      <xdr:row>51</xdr:row>
      <xdr:rowOff>106325</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850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1492</xdr:rowOff>
    </xdr:from>
    <xdr:to>
      <xdr:col>55</xdr:col>
      <xdr:colOff>0</xdr:colOff>
      <xdr:row>56</xdr:row>
      <xdr:rowOff>145396</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9639300" y="9602692"/>
          <a:ext cx="838200" cy="143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53</xdr:row>
      <xdr:rowOff>151572</xdr:rowOff>
    </xdr:from>
    <xdr:ext cx="534377"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238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128695</xdr:rowOff>
    </xdr:from>
    <xdr:to>
      <xdr:col>55</xdr:col>
      <xdr:colOff>50800</xdr:colOff>
      <xdr:row>55</xdr:row>
      <xdr:rowOff>58845</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38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101124</xdr:rowOff>
    </xdr:from>
    <xdr:to>
      <xdr:col>50</xdr:col>
      <xdr:colOff>114300</xdr:colOff>
      <xdr:row>56</xdr:row>
      <xdr:rowOff>145396</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8750300" y="9359424"/>
          <a:ext cx="889000" cy="387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53124</xdr:rowOff>
    </xdr:from>
    <xdr:to>
      <xdr:col>50</xdr:col>
      <xdr:colOff>165100</xdr:colOff>
      <xdr:row>55</xdr:row>
      <xdr:rowOff>154724</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482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171251</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72111" y="9258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113202</xdr:rowOff>
    </xdr:from>
    <xdr:to>
      <xdr:col>45</xdr:col>
      <xdr:colOff>177800</xdr:colOff>
      <xdr:row>54</xdr:row>
      <xdr:rowOff>101124</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7861300" y="9028602"/>
          <a:ext cx="889000" cy="33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12681</xdr:rowOff>
    </xdr:from>
    <xdr:to>
      <xdr:col>46</xdr:col>
      <xdr:colOff>38100</xdr:colOff>
      <xdr:row>56</xdr:row>
      <xdr:rowOff>114281</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613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105408</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3111" y="9706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51</xdr:row>
      <xdr:rowOff>157512</xdr:rowOff>
    </xdr:from>
    <xdr:to>
      <xdr:col>41</xdr:col>
      <xdr:colOff>50800</xdr:colOff>
      <xdr:row>52</xdr:row>
      <xdr:rowOff>113202</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a:off x="6972300" y="8901462"/>
          <a:ext cx="889000" cy="127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56249</xdr:rowOff>
    </xdr:from>
    <xdr:to>
      <xdr:col>41</xdr:col>
      <xdr:colOff>101600</xdr:colOff>
      <xdr:row>55</xdr:row>
      <xdr:rowOff>157849</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485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148976</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9578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83471</xdr:rowOff>
    </xdr:from>
    <xdr:to>
      <xdr:col>36</xdr:col>
      <xdr:colOff>165100</xdr:colOff>
      <xdr:row>55</xdr:row>
      <xdr:rowOff>13621</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341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4748</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9434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122142</xdr:rowOff>
    </xdr:from>
    <xdr:to>
      <xdr:col>55</xdr:col>
      <xdr:colOff>50800</xdr:colOff>
      <xdr:row>56</xdr:row>
      <xdr:rowOff>52292</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551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100569</xdr:rowOff>
    </xdr:from>
    <xdr:ext cx="534377"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530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94596</xdr:rowOff>
    </xdr:from>
    <xdr:to>
      <xdr:col>50</xdr:col>
      <xdr:colOff>165100</xdr:colOff>
      <xdr:row>57</xdr:row>
      <xdr:rowOff>24746</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695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15873</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72111" y="9788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50324</xdr:rowOff>
    </xdr:from>
    <xdr:to>
      <xdr:col>46</xdr:col>
      <xdr:colOff>38100</xdr:colOff>
      <xdr:row>54</xdr:row>
      <xdr:rowOff>151924</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308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168451</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83111" y="9083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52</xdr:row>
      <xdr:rowOff>62402</xdr:rowOff>
    </xdr:from>
    <xdr:to>
      <xdr:col>41</xdr:col>
      <xdr:colOff>101600</xdr:colOff>
      <xdr:row>52</xdr:row>
      <xdr:rowOff>164002</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8977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51</xdr:row>
      <xdr:rowOff>9079</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94111" y="8753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51</xdr:row>
      <xdr:rowOff>106712</xdr:rowOff>
    </xdr:from>
    <xdr:to>
      <xdr:col>36</xdr:col>
      <xdr:colOff>165100</xdr:colOff>
      <xdr:row>52</xdr:row>
      <xdr:rowOff>36862</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8850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50</xdr:row>
      <xdr:rowOff>53389</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705111" y="8625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a16="http://schemas.microsoft.com/office/drawing/2014/main" id="{00000000-0008-0000-06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95276</xdr:rowOff>
    </xdr:from>
    <xdr:to>
      <xdr:col>54</xdr:col>
      <xdr:colOff>189865</xdr:colOff>
      <xdr:row>78</xdr:row>
      <xdr:rowOff>159131</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10475595" y="12096776"/>
          <a:ext cx="1270" cy="1435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162958</xdr:rowOff>
    </xdr:from>
    <xdr:ext cx="469744" cy="259045"/>
    <xdr:sp macro="" textlink="">
      <xdr:nvSpPr>
        <xdr:cNvPr id="403" name="普通建設事業費 （ うち新規整備　）最小値テキスト">
          <a:extLst>
            <a:ext uri="{FF2B5EF4-FFF2-40B4-BE49-F238E27FC236}">
              <a16:creationId xmlns:a16="http://schemas.microsoft.com/office/drawing/2014/main" id="{00000000-0008-0000-0600-000093010000}"/>
            </a:ext>
          </a:extLst>
        </xdr:cNvPr>
        <xdr:cNvSpPr txBox="1"/>
      </xdr:nvSpPr>
      <xdr:spPr>
        <a:xfrm>
          <a:off x="10528300" y="13536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159131</xdr:rowOff>
    </xdr:from>
    <xdr:to>
      <xdr:col>55</xdr:col>
      <xdr:colOff>88900</xdr:colOff>
      <xdr:row>78</xdr:row>
      <xdr:rowOff>159131</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3532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41953</xdr:rowOff>
    </xdr:from>
    <xdr:ext cx="534377" cy="259045"/>
    <xdr:sp macro="" textlink="">
      <xdr:nvSpPr>
        <xdr:cNvPr id="405" name="普通建設事業費 （ うち新規整備　）最大値テキスト">
          <a:extLst>
            <a:ext uri="{FF2B5EF4-FFF2-40B4-BE49-F238E27FC236}">
              <a16:creationId xmlns:a16="http://schemas.microsoft.com/office/drawing/2014/main" id="{00000000-0008-0000-0600-000095010000}"/>
            </a:ext>
          </a:extLst>
        </xdr:cNvPr>
        <xdr:cNvSpPr txBox="1"/>
      </xdr:nvSpPr>
      <xdr:spPr>
        <a:xfrm>
          <a:off x="10528300" y="11872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95276</xdr:rowOff>
    </xdr:from>
    <xdr:to>
      <xdr:col>55</xdr:col>
      <xdr:colOff>88900</xdr:colOff>
      <xdr:row>70</xdr:row>
      <xdr:rowOff>95276</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2096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132384</xdr:rowOff>
    </xdr:from>
    <xdr:to>
      <xdr:col>55</xdr:col>
      <xdr:colOff>0</xdr:colOff>
      <xdr:row>78</xdr:row>
      <xdr:rowOff>84722</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9639300" y="13334034"/>
          <a:ext cx="838200" cy="12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116958</xdr:rowOff>
    </xdr:from>
    <xdr:ext cx="534377" cy="259045"/>
    <xdr:sp macro="" textlink="">
      <xdr:nvSpPr>
        <xdr:cNvPr id="408" name="普通建設事業費 （ うち新規整備　）平均値テキスト">
          <a:extLst>
            <a:ext uri="{FF2B5EF4-FFF2-40B4-BE49-F238E27FC236}">
              <a16:creationId xmlns:a16="http://schemas.microsoft.com/office/drawing/2014/main" id="{00000000-0008-0000-0600-000098010000}"/>
            </a:ext>
          </a:extLst>
        </xdr:cNvPr>
        <xdr:cNvSpPr txBox="1"/>
      </xdr:nvSpPr>
      <xdr:spPr>
        <a:xfrm>
          <a:off x="10528300" y="129757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94081</xdr:rowOff>
    </xdr:from>
    <xdr:to>
      <xdr:col>55</xdr:col>
      <xdr:colOff>50800</xdr:colOff>
      <xdr:row>77</xdr:row>
      <xdr:rowOff>24231</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10426700" y="1312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39726</xdr:rowOff>
    </xdr:from>
    <xdr:to>
      <xdr:col>50</xdr:col>
      <xdr:colOff>114300</xdr:colOff>
      <xdr:row>77</xdr:row>
      <xdr:rowOff>132384</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8750300" y="13069926"/>
          <a:ext cx="889000" cy="264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12891</xdr:rowOff>
    </xdr:from>
    <xdr:to>
      <xdr:col>50</xdr:col>
      <xdr:colOff>165100</xdr:colOff>
      <xdr:row>76</xdr:row>
      <xdr:rowOff>114491</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9588500" y="13043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131018</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372111" y="12818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39726</xdr:rowOff>
    </xdr:from>
    <xdr:to>
      <xdr:col>45</xdr:col>
      <xdr:colOff>177800</xdr:colOff>
      <xdr:row>76</xdr:row>
      <xdr:rowOff>125337</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7861300" y="13069926"/>
          <a:ext cx="889000" cy="85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171081</xdr:rowOff>
    </xdr:from>
    <xdr:to>
      <xdr:col>46</xdr:col>
      <xdr:colOff>38100</xdr:colOff>
      <xdr:row>77</xdr:row>
      <xdr:rowOff>101231</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8699500" y="13201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92358</xdr:rowOff>
    </xdr:from>
    <xdr:ext cx="469744"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15428" y="13294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146938</xdr:rowOff>
    </xdr:from>
    <xdr:to>
      <xdr:col>41</xdr:col>
      <xdr:colOff>50800</xdr:colOff>
      <xdr:row>76</xdr:row>
      <xdr:rowOff>125337</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6972300" y="13005688"/>
          <a:ext cx="889000" cy="149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33007</xdr:rowOff>
    </xdr:from>
    <xdr:to>
      <xdr:col>41</xdr:col>
      <xdr:colOff>101600</xdr:colOff>
      <xdr:row>75</xdr:row>
      <xdr:rowOff>134607</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7810500" y="1289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151134</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94111" y="12666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119570</xdr:rowOff>
    </xdr:from>
    <xdr:to>
      <xdr:col>36</xdr:col>
      <xdr:colOff>165100</xdr:colOff>
      <xdr:row>75</xdr:row>
      <xdr:rowOff>49720</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6921500" y="1280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66247</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05111" y="12582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33922</xdr:rowOff>
    </xdr:from>
    <xdr:to>
      <xdr:col>55</xdr:col>
      <xdr:colOff>50800</xdr:colOff>
      <xdr:row>78</xdr:row>
      <xdr:rowOff>135522</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10426700" y="13407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120299</xdr:rowOff>
    </xdr:from>
    <xdr:ext cx="469744" cy="259045"/>
    <xdr:sp macro="" textlink="">
      <xdr:nvSpPr>
        <xdr:cNvPr id="427" name="普通建設事業費 （ うち新規整備　）該当値テキスト">
          <a:extLst>
            <a:ext uri="{FF2B5EF4-FFF2-40B4-BE49-F238E27FC236}">
              <a16:creationId xmlns:a16="http://schemas.microsoft.com/office/drawing/2014/main" id="{00000000-0008-0000-0600-0000AB010000}"/>
            </a:ext>
          </a:extLst>
        </xdr:cNvPr>
        <xdr:cNvSpPr txBox="1"/>
      </xdr:nvSpPr>
      <xdr:spPr>
        <a:xfrm>
          <a:off x="10528300" y="13321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81584</xdr:rowOff>
    </xdr:from>
    <xdr:to>
      <xdr:col>50</xdr:col>
      <xdr:colOff>165100</xdr:colOff>
      <xdr:row>78</xdr:row>
      <xdr:rowOff>11734</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9588500" y="13283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2861</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404428" y="13375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160376</xdr:rowOff>
    </xdr:from>
    <xdr:to>
      <xdr:col>46</xdr:col>
      <xdr:colOff>38100</xdr:colOff>
      <xdr:row>76</xdr:row>
      <xdr:rowOff>90526</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8699500" y="13019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107052</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483111" y="12794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74537</xdr:rowOff>
    </xdr:from>
    <xdr:to>
      <xdr:col>41</xdr:col>
      <xdr:colOff>101600</xdr:colOff>
      <xdr:row>77</xdr:row>
      <xdr:rowOff>4687</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7810500" y="13104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167264</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7594111" y="13197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96139</xdr:rowOff>
    </xdr:from>
    <xdr:to>
      <xdr:col>36</xdr:col>
      <xdr:colOff>165100</xdr:colOff>
      <xdr:row>76</xdr:row>
      <xdr:rowOff>26290</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6921500" y="1295488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17415</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705111" y="13047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38298</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普通建設事業費 （ うち更新整備　）グラフ枠">
          <a:extLst>
            <a:ext uri="{FF2B5EF4-FFF2-40B4-BE49-F238E27FC236}">
              <a16:creationId xmlns:a16="http://schemas.microsoft.com/office/drawing/2014/main" id="{00000000-0008-0000-06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77456</xdr:rowOff>
    </xdr:from>
    <xdr:to>
      <xdr:col>54</xdr:col>
      <xdr:colOff>189865</xdr:colOff>
      <xdr:row>99</xdr:row>
      <xdr:rowOff>133496</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10475595" y="15507956"/>
          <a:ext cx="1270" cy="1599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137323</xdr:rowOff>
    </xdr:from>
    <xdr:ext cx="534377" cy="259045"/>
    <xdr:sp macro="" textlink="">
      <xdr:nvSpPr>
        <xdr:cNvPr id="463" name="普通建設事業費 （ うち更新整備　）最小値テキスト">
          <a:extLst>
            <a:ext uri="{FF2B5EF4-FFF2-40B4-BE49-F238E27FC236}">
              <a16:creationId xmlns:a16="http://schemas.microsoft.com/office/drawing/2014/main" id="{00000000-0008-0000-0600-0000CF010000}"/>
            </a:ext>
          </a:extLst>
        </xdr:cNvPr>
        <xdr:cNvSpPr txBox="1"/>
      </xdr:nvSpPr>
      <xdr:spPr>
        <a:xfrm>
          <a:off x="10528300" y="17110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133496</xdr:rowOff>
    </xdr:from>
    <xdr:to>
      <xdr:col>55</xdr:col>
      <xdr:colOff>88900</xdr:colOff>
      <xdr:row>99</xdr:row>
      <xdr:rowOff>133496</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7107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24133</xdr:rowOff>
    </xdr:from>
    <xdr:ext cx="534377" cy="259045"/>
    <xdr:sp macro="" textlink="">
      <xdr:nvSpPr>
        <xdr:cNvPr id="465" name="普通建設事業費 （ うち更新整備　）最大値テキスト">
          <a:extLst>
            <a:ext uri="{FF2B5EF4-FFF2-40B4-BE49-F238E27FC236}">
              <a16:creationId xmlns:a16="http://schemas.microsoft.com/office/drawing/2014/main" id="{00000000-0008-0000-0600-0000D1010000}"/>
            </a:ext>
          </a:extLst>
        </xdr:cNvPr>
        <xdr:cNvSpPr txBox="1"/>
      </xdr:nvSpPr>
      <xdr:spPr>
        <a:xfrm>
          <a:off x="10528300" y="15283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77456</xdr:rowOff>
    </xdr:from>
    <xdr:to>
      <xdr:col>55</xdr:col>
      <xdr:colOff>88900</xdr:colOff>
      <xdr:row>90</xdr:row>
      <xdr:rowOff>77456</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5507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11978</xdr:rowOff>
    </xdr:from>
    <xdr:to>
      <xdr:col>55</xdr:col>
      <xdr:colOff>0</xdr:colOff>
      <xdr:row>97</xdr:row>
      <xdr:rowOff>88036</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9639300" y="16471178"/>
          <a:ext cx="838200" cy="247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144986</xdr:rowOff>
    </xdr:from>
    <xdr:ext cx="534377" cy="259045"/>
    <xdr:sp macro="" textlink="">
      <xdr:nvSpPr>
        <xdr:cNvPr id="468" name="普通建設事業費 （ うち更新整備　）平均値テキスト">
          <a:extLst>
            <a:ext uri="{FF2B5EF4-FFF2-40B4-BE49-F238E27FC236}">
              <a16:creationId xmlns:a16="http://schemas.microsoft.com/office/drawing/2014/main" id="{00000000-0008-0000-0600-0000D4010000}"/>
            </a:ext>
          </a:extLst>
        </xdr:cNvPr>
        <xdr:cNvSpPr txBox="1"/>
      </xdr:nvSpPr>
      <xdr:spPr>
        <a:xfrm>
          <a:off x="10528300" y="164327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166559</xdr:rowOff>
    </xdr:from>
    <xdr:to>
      <xdr:col>55</xdr:col>
      <xdr:colOff>50800</xdr:colOff>
      <xdr:row>96</xdr:row>
      <xdr:rowOff>96709</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10426700" y="1645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165826</xdr:rowOff>
    </xdr:from>
    <xdr:to>
      <xdr:col>50</xdr:col>
      <xdr:colOff>114300</xdr:colOff>
      <xdr:row>97</xdr:row>
      <xdr:rowOff>88036</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8750300" y="16453576"/>
          <a:ext cx="889000" cy="265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6832</xdr:rowOff>
    </xdr:from>
    <xdr:to>
      <xdr:col>50</xdr:col>
      <xdr:colOff>165100</xdr:colOff>
      <xdr:row>97</xdr:row>
      <xdr:rowOff>108432</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9588500" y="1663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124959</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372111" y="16412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91</xdr:row>
      <xdr:rowOff>67103</xdr:rowOff>
    </xdr:from>
    <xdr:to>
      <xdr:col>45</xdr:col>
      <xdr:colOff>177800</xdr:colOff>
      <xdr:row>95</xdr:row>
      <xdr:rowOff>165826</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a:off x="7861300" y="15669053"/>
          <a:ext cx="889000" cy="784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124301</xdr:rowOff>
    </xdr:from>
    <xdr:to>
      <xdr:col>46</xdr:col>
      <xdr:colOff>38100</xdr:colOff>
      <xdr:row>98</xdr:row>
      <xdr:rowOff>54451</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8699500" y="16754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45578</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483111" y="16847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91</xdr:row>
      <xdr:rowOff>42185</xdr:rowOff>
    </xdr:from>
    <xdr:to>
      <xdr:col>41</xdr:col>
      <xdr:colOff>50800</xdr:colOff>
      <xdr:row>91</xdr:row>
      <xdr:rowOff>67103</xdr:rowOff>
    </xdr:to>
    <xdr:cxnSp macro="">
      <xdr:nvCxnSpPr>
        <xdr:cNvPr id="476" name="直線コネクタ 475">
          <a:extLst>
            <a:ext uri="{FF2B5EF4-FFF2-40B4-BE49-F238E27FC236}">
              <a16:creationId xmlns:a16="http://schemas.microsoft.com/office/drawing/2014/main" id="{00000000-0008-0000-0600-0000DC010000}"/>
            </a:ext>
          </a:extLst>
        </xdr:cNvPr>
        <xdr:cNvCxnSpPr/>
      </xdr:nvCxnSpPr>
      <xdr:spPr>
        <a:xfrm>
          <a:off x="6972300" y="15644135"/>
          <a:ext cx="889000" cy="24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166886</xdr:rowOff>
    </xdr:from>
    <xdr:to>
      <xdr:col>41</xdr:col>
      <xdr:colOff>101600</xdr:colOff>
      <xdr:row>98</xdr:row>
      <xdr:rowOff>97036</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7810500" y="16797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88163</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594111" y="16890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163750</xdr:rowOff>
    </xdr:from>
    <xdr:to>
      <xdr:col>36</xdr:col>
      <xdr:colOff>165100</xdr:colOff>
      <xdr:row>97</xdr:row>
      <xdr:rowOff>93900</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6921500" y="16622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85027</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05111" y="16715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132628</xdr:rowOff>
    </xdr:from>
    <xdr:to>
      <xdr:col>55</xdr:col>
      <xdr:colOff>50800</xdr:colOff>
      <xdr:row>96</xdr:row>
      <xdr:rowOff>62778</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10426700" y="16420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155505</xdr:rowOff>
    </xdr:from>
    <xdr:ext cx="534377" cy="259045"/>
    <xdr:sp macro="" textlink="">
      <xdr:nvSpPr>
        <xdr:cNvPr id="487" name="普通建設事業費 （ うち更新整備　）該当値テキスト">
          <a:extLst>
            <a:ext uri="{FF2B5EF4-FFF2-40B4-BE49-F238E27FC236}">
              <a16:creationId xmlns:a16="http://schemas.microsoft.com/office/drawing/2014/main" id="{00000000-0008-0000-0600-0000E7010000}"/>
            </a:ext>
          </a:extLst>
        </xdr:cNvPr>
        <xdr:cNvSpPr txBox="1"/>
      </xdr:nvSpPr>
      <xdr:spPr>
        <a:xfrm>
          <a:off x="10528300" y="16271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37236</xdr:rowOff>
    </xdr:from>
    <xdr:to>
      <xdr:col>50</xdr:col>
      <xdr:colOff>165100</xdr:colOff>
      <xdr:row>97</xdr:row>
      <xdr:rowOff>138836</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9588500" y="16667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129963</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9372111" y="16760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115026</xdr:rowOff>
    </xdr:from>
    <xdr:to>
      <xdr:col>46</xdr:col>
      <xdr:colOff>38100</xdr:colOff>
      <xdr:row>96</xdr:row>
      <xdr:rowOff>45176</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8699500" y="16402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61703</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8483111" y="16178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91</xdr:row>
      <xdr:rowOff>16303</xdr:rowOff>
    </xdr:from>
    <xdr:to>
      <xdr:col>41</xdr:col>
      <xdr:colOff>101600</xdr:colOff>
      <xdr:row>91</xdr:row>
      <xdr:rowOff>117903</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7810500" y="15618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89</xdr:row>
      <xdr:rowOff>134430</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7594111" y="15393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90</xdr:row>
      <xdr:rowOff>162835</xdr:rowOff>
    </xdr:from>
    <xdr:to>
      <xdr:col>36</xdr:col>
      <xdr:colOff>165100</xdr:colOff>
      <xdr:row>91</xdr:row>
      <xdr:rowOff>92985</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6921500" y="15593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89</xdr:row>
      <xdr:rowOff>109512</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6705111" y="15368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144434</xdr:rowOff>
    </xdr:from>
    <xdr:ext cx="46717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34</xdr:row>
      <xdr:rowOff>160763</xdr:rowOff>
    </xdr:from>
    <xdr:ext cx="46717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5641</xdr:rowOff>
    </xdr:from>
    <xdr:ext cx="46717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災害復旧事業費グラフ枠">
          <a:extLst>
            <a:ext uri="{FF2B5EF4-FFF2-40B4-BE49-F238E27FC236}">
              <a16:creationId xmlns:a16="http://schemas.microsoft.com/office/drawing/2014/main" id="{00000000-0008-0000-06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110417</xdr:rowOff>
    </xdr:from>
    <xdr:to>
      <xdr:col>85</xdr:col>
      <xdr:colOff>126364</xdr:colOff>
      <xdr:row>39</xdr:row>
      <xdr:rowOff>98878</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6317595" y="5253917"/>
          <a:ext cx="1269" cy="1531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2" name="災害復旧事業費最小値テキスト">
          <a:extLst>
            <a:ext uri="{FF2B5EF4-FFF2-40B4-BE49-F238E27FC236}">
              <a16:creationId xmlns:a16="http://schemas.microsoft.com/office/drawing/2014/main" id="{00000000-0008-0000-0600-00000A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57094</xdr:rowOff>
    </xdr:from>
    <xdr:ext cx="534377" cy="259045"/>
    <xdr:sp macro="" textlink="">
      <xdr:nvSpPr>
        <xdr:cNvPr id="524" name="災害復旧事業費最大値テキスト">
          <a:extLst>
            <a:ext uri="{FF2B5EF4-FFF2-40B4-BE49-F238E27FC236}">
              <a16:creationId xmlns:a16="http://schemas.microsoft.com/office/drawing/2014/main" id="{00000000-0008-0000-0600-00000C020000}"/>
            </a:ext>
          </a:extLst>
        </xdr:cNvPr>
        <xdr:cNvSpPr txBox="1"/>
      </xdr:nvSpPr>
      <xdr:spPr>
        <a:xfrm>
          <a:off x="16370300" y="5029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110417</xdr:rowOff>
    </xdr:from>
    <xdr:to>
      <xdr:col>86</xdr:col>
      <xdr:colOff>25400</xdr:colOff>
      <xdr:row>30</xdr:row>
      <xdr:rowOff>110417</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6230600" y="5253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30</xdr:row>
      <xdr:rowOff>110417</xdr:rowOff>
    </xdr:from>
    <xdr:to>
      <xdr:col>85</xdr:col>
      <xdr:colOff>127000</xdr:colOff>
      <xdr:row>33</xdr:row>
      <xdr:rowOff>48260</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5481300" y="5253917"/>
          <a:ext cx="838200" cy="452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64714</xdr:rowOff>
    </xdr:from>
    <xdr:ext cx="469744" cy="259045"/>
    <xdr:sp macro="" textlink="">
      <xdr:nvSpPr>
        <xdr:cNvPr id="527" name="災害復旧事業費平均値テキスト">
          <a:extLst>
            <a:ext uri="{FF2B5EF4-FFF2-40B4-BE49-F238E27FC236}">
              <a16:creationId xmlns:a16="http://schemas.microsoft.com/office/drawing/2014/main" id="{00000000-0008-0000-0600-00000F020000}"/>
            </a:ext>
          </a:extLst>
        </xdr:cNvPr>
        <xdr:cNvSpPr txBox="1"/>
      </xdr:nvSpPr>
      <xdr:spPr>
        <a:xfrm>
          <a:off x="16370300" y="64083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86287</xdr:rowOff>
    </xdr:from>
    <xdr:to>
      <xdr:col>85</xdr:col>
      <xdr:colOff>177800</xdr:colOff>
      <xdr:row>38</xdr:row>
      <xdr:rowOff>16438</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6268700" y="642993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48260</xdr:rowOff>
    </xdr:from>
    <xdr:to>
      <xdr:col>81</xdr:col>
      <xdr:colOff>50800</xdr:colOff>
      <xdr:row>39</xdr:row>
      <xdr:rowOff>98878</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flipV="1">
          <a:off x="14592300" y="5706110"/>
          <a:ext cx="889000" cy="1079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44813</xdr:rowOff>
    </xdr:from>
    <xdr:to>
      <xdr:col>81</xdr:col>
      <xdr:colOff>101600</xdr:colOff>
      <xdr:row>37</xdr:row>
      <xdr:rowOff>146413</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5430500" y="6388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137540</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46428" y="6481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58928</xdr:rowOff>
    </xdr:from>
    <xdr:to>
      <xdr:col>76</xdr:col>
      <xdr:colOff>114300</xdr:colOff>
      <xdr:row>39</xdr:row>
      <xdr:rowOff>98878</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3703300" y="6745478"/>
          <a:ext cx="889000" cy="39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18469</xdr:rowOff>
    </xdr:from>
    <xdr:to>
      <xdr:col>76</xdr:col>
      <xdr:colOff>165100</xdr:colOff>
      <xdr:row>37</xdr:row>
      <xdr:rowOff>120069</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4541500" y="6362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136596</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357428" y="6137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39007</xdr:rowOff>
    </xdr:from>
    <xdr:to>
      <xdr:col>71</xdr:col>
      <xdr:colOff>177800</xdr:colOff>
      <xdr:row>39</xdr:row>
      <xdr:rowOff>58928</xdr:rowOff>
    </xdr:to>
    <xdr:cxnSp macro="">
      <xdr:nvCxnSpPr>
        <xdr:cNvPr id="535" name="直線コネクタ 534">
          <a:extLst>
            <a:ext uri="{FF2B5EF4-FFF2-40B4-BE49-F238E27FC236}">
              <a16:creationId xmlns:a16="http://schemas.microsoft.com/office/drawing/2014/main" id="{00000000-0008-0000-0600-000017020000}"/>
            </a:ext>
          </a:extLst>
        </xdr:cNvPr>
        <xdr:cNvCxnSpPr/>
      </xdr:nvCxnSpPr>
      <xdr:spPr>
        <a:xfrm>
          <a:off x="12814300" y="6725557"/>
          <a:ext cx="889000" cy="19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141913</xdr:rowOff>
    </xdr:from>
    <xdr:to>
      <xdr:col>72</xdr:col>
      <xdr:colOff>38100</xdr:colOff>
      <xdr:row>37</xdr:row>
      <xdr:rowOff>72063</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3652500" y="6314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88590</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468428" y="6089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56787</xdr:rowOff>
    </xdr:from>
    <xdr:to>
      <xdr:col>67</xdr:col>
      <xdr:colOff>101600</xdr:colOff>
      <xdr:row>36</xdr:row>
      <xdr:rowOff>158387</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2763500" y="622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3464</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579428" y="6004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30</xdr:row>
      <xdr:rowOff>59617</xdr:rowOff>
    </xdr:from>
    <xdr:to>
      <xdr:col>85</xdr:col>
      <xdr:colOff>177800</xdr:colOff>
      <xdr:row>30</xdr:row>
      <xdr:rowOff>161217</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6268700" y="520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30</xdr:row>
      <xdr:rowOff>12644</xdr:rowOff>
    </xdr:from>
    <xdr:ext cx="534377" cy="259045"/>
    <xdr:sp macro="" textlink="">
      <xdr:nvSpPr>
        <xdr:cNvPr id="546" name="災害復旧事業費該当値テキスト">
          <a:extLst>
            <a:ext uri="{FF2B5EF4-FFF2-40B4-BE49-F238E27FC236}">
              <a16:creationId xmlns:a16="http://schemas.microsoft.com/office/drawing/2014/main" id="{00000000-0008-0000-0600-000022020000}"/>
            </a:ext>
          </a:extLst>
        </xdr:cNvPr>
        <xdr:cNvSpPr txBox="1"/>
      </xdr:nvSpPr>
      <xdr:spPr>
        <a:xfrm>
          <a:off x="16370300" y="5156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32</xdr:row>
      <xdr:rowOff>168910</xdr:rowOff>
    </xdr:from>
    <xdr:to>
      <xdr:col>81</xdr:col>
      <xdr:colOff>101600</xdr:colOff>
      <xdr:row>33</xdr:row>
      <xdr:rowOff>99060</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5430500" y="565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31</xdr:row>
      <xdr:rowOff>115587</xdr:rowOff>
    </xdr:from>
    <xdr:ext cx="469744"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5246428" y="5430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8128</xdr:rowOff>
    </xdr:from>
    <xdr:to>
      <xdr:col>72</xdr:col>
      <xdr:colOff>38100</xdr:colOff>
      <xdr:row>39</xdr:row>
      <xdr:rowOff>109728</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3652500" y="6694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100855</xdr:rowOff>
    </xdr:from>
    <xdr:ext cx="378565"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3514017" y="67874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159657</xdr:rowOff>
    </xdr:from>
    <xdr:to>
      <xdr:col>67</xdr:col>
      <xdr:colOff>101600</xdr:colOff>
      <xdr:row>39</xdr:row>
      <xdr:rowOff>89807</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2763500" y="6674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80934</xdr:rowOff>
    </xdr:from>
    <xdr:ext cx="378565"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625017" y="67674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a:extLst>
            <a:ext uri="{FF2B5EF4-FFF2-40B4-BE49-F238E27FC236}">
              <a16:creationId xmlns:a16="http://schemas.microsoft.com/office/drawing/2014/main" id="{00000000-0008-0000-06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1" name="失業対策事業費最小値テキスト">
          <a:extLst>
            <a:ext uri="{FF2B5EF4-FFF2-40B4-BE49-F238E27FC236}">
              <a16:creationId xmlns:a16="http://schemas.microsoft.com/office/drawing/2014/main" id="{00000000-0008-0000-0600-00003B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3" name="失業対策事業費最大値テキスト">
          <a:extLst>
            <a:ext uri="{FF2B5EF4-FFF2-40B4-BE49-F238E27FC236}">
              <a16:creationId xmlns:a16="http://schemas.microsoft.com/office/drawing/2014/main" id="{00000000-0008-0000-0600-00003D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6" name="失業対策事業費平均値テキスト">
          <a:extLst>
            <a:ext uri="{FF2B5EF4-FFF2-40B4-BE49-F238E27FC236}">
              <a16:creationId xmlns:a16="http://schemas.microsoft.com/office/drawing/2014/main" id="{00000000-0008-0000-0600-000040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5" name="失業対策事業費該当値テキスト">
          <a:extLst>
            <a:ext uri="{FF2B5EF4-FFF2-40B4-BE49-F238E27FC236}">
              <a16:creationId xmlns:a16="http://schemas.microsoft.com/office/drawing/2014/main" id="{00000000-0008-0000-0600-000053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公債費グラフ枠">
          <a:extLst>
            <a:ext uri="{FF2B5EF4-FFF2-40B4-BE49-F238E27FC236}">
              <a16:creationId xmlns:a16="http://schemas.microsoft.com/office/drawing/2014/main" id="{00000000-0008-0000-06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144112</xdr:rowOff>
    </xdr:from>
    <xdr:to>
      <xdr:col>85</xdr:col>
      <xdr:colOff>126364</xdr:colOff>
      <xdr:row>77</xdr:row>
      <xdr:rowOff>103147</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6317595" y="12145612"/>
          <a:ext cx="1269" cy="1159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106974</xdr:rowOff>
    </xdr:from>
    <xdr:ext cx="469744" cy="259045"/>
    <xdr:sp macro="" textlink="">
      <xdr:nvSpPr>
        <xdr:cNvPr id="626" name="公債費最小値テキスト">
          <a:extLst>
            <a:ext uri="{FF2B5EF4-FFF2-40B4-BE49-F238E27FC236}">
              <a16:creationId xmlns:a16="http://schemas.microsoft.com/office/drawing/2014/main" id="{00000000-0008-0000-0600-000072020000}"/>
            </a:ext>
          </a:extLst>
        </xdr:cNvPr>
        <xdr:cNvSpPr txBox="1"/>
      </xdr:nvSpPr>
      <xdr:spPr>
        <a:xfrm>
          <a:off x="16370300" y="13308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103147</xdr:rowOff>
    </xdr:from>
    <xdr:to>
      <xdr:col>86</xdr:col>
      <xdr:colOff>25400</xdr:colOff>
      <xdr:row>77</xdr:row>
      <xdr:rowOff>103147</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3304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90789</xdr:rowOff>
    </xdr:from>
    <xdr:ext cx="534377" cy="259045"/>
    <xdr:sp macro="" textlink="">
      <xdr:nvSpPr>
        <xdr:cNvPr id="628" name="公債費最大値テキスト">
          <a:extLst>
            <a:ext uri="{FF2B5EF4-FFF2-40B4-BE49-F238E27FC236}">
              <a16:creationId xmlns:a16="http://schemas.microsoft.com/office/drawing/2014/main" id="{00000000-0008-0000-0600-000074020000}"/>
            </a:ext>
          </a:extLst>
        </xdr:cNvPr>
        <xdr:cNvSpPr txBox="1"/>
      </xdr:nvSpPr>
      <xdr:spPr>
        <a:xfrm>
          <a:off x="16370300" y="11920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144112</xdr:rowOff>
    </xdr:from>
    <xdr:to>
      <xdr:col>86</xdr:col>
      <xdr:colOff>25400</xdr:colOff>
      <xdr:row>70</xdr:row>
      <xdr:rowOff>144112</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2145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45174</xdr:rowOff>
    </xdr:from>
    <xdr:to>
      <xdr:col>85</xdr:col>
      <xdr:colOff>127000</xdr:colOff>
      <xdr:row>73</xdr:row>
      <xdr:rowOff>46728</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5481300" y="12561024"/>
          <a:ext cx="838200" cy="1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111493</xdr:rowOff>
    </xdr:from>
    <xdr:ext cx="534377" cy="259045"/>
    <xdr:sp macro="" textlink="">
      <xdr:nvSpPr>
        <xdr:cNvPr id="631" name="公債費平均値テキスト">
          <a:extLst>
            <a:ext uri="{FF2B5EF4-FFF2-40B4-BE49-F238E27FC236}">
              <a16:creationId xmlns:a16="http://schemas.microsoft.com/office/drawing/2014/main" id="{00000000-0008-0000-0600-000077020000}"/>
            </a:ext>
          </a:extLst>
        </xdr:cNvPr>
        <xdr:cNvSpPr txBox="1"/>
      </xdr:nvSpPr>
      <xdr:spPr>
        <a:xfrm>
          <a:off x="16370300" y="126273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133066</xdr:rowOff>
    </xdr:from>
    <xdr:to>
      <xdr:col>85</xdr:col>
      <xdr:colOff>177800</xdr:colOff>
      <xdr:row>74</xdr:row>
      <xdr:rowOff>63216</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6268700" y="12648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45174</xdr:rowOff>
    </xdr:from>
    <xdr:to>
      <xdr:col>81</xdr:col>
      <xdr:colOff>50800</xdr:colOff>
      <xdr:row>73</xdr:row>
      <xdr:rowOff>56238</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4592300" y="12561024"/>
          <a:ext cx="889000" cy="11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73</xdr:row>
      <xdr:rowOff>125156</xdr:rowOff>
    </xdr:from>
    <xdr:to>
      <xdr:col>81</xdr:col>
      <xdr:colOff>101600</xdr:colOff>
      <xdr:row>74</xdr:row>
      <xdr:rowOff>55306</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5430500" y="12641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46433</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14111" y="12733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56238</xdr:rowOff>
    </xdr:from>
    <xdr:to>
      <xdr:col>76</xdr:col>
      <xdr:colOff>114300</xdr:colOff>
      <xdr:row>73</xdr:row>
      <xdr:rowOff>113845</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3703300" y="12572088"/>
          <a:ext cx="889000" cy="57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73</xdr:row>
      <xdr:rowOff>117909</xdr:rowOff>
    </xdr:from>
    <xdr:to>
      <xdr:col>76</xdr:col>
      <xdr:colOff>165100</xdr:colOff>
      <xdr:row>74</xdr:row>
      <xdr:rowOff>48059</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4541500" y="12633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39186</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325111" y="12726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113845</xdr:rowOff>
    </xdr:from>
    <xdr:to>
      <xdr:col>71</xdr:col>
      <xdr:colOff>177800</xdr:colOff>
      <xdr:row>74</xdr:row>
      <xdr:rowOff>14701</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flipV="1">
          <a:off x="12814300" y="12629695"/>
          <a:ext cx="889000" cy="72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73</xdr:row>
      <xdr:rowOff>97792</xdr:rowOff>
    </xdr:from>
    <xdr:to>
      <xdr:col>72</xdr:col>
      <xdr:colOff>38100</xdr:colOff>
      <xdr:row>74</xdr:row>
      <xdr:rowOff>27942</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3652500" y="1261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19069</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436111" y="12706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127945</xdr:rowOff>
    </xdr:from>
    <xdr:to>
      <xdr:col>67</xdr:col>
      <xdr:colOff>101600</xdr:colOff>
      <xdr:row>74</xdr:row>
      <xdr:rowOff>58095</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2763500" y="1264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74622</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547111" y="12419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167378</xdr:rowOff>
    </xdr:from>
    <xdr:to>
      <xdr:col>85</xdr:col>
      <xdr:colOff>177800</xdr:colOff>
      <xdr:row>73</xdr:row>
      <xdr:rowOff>97528</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6268700" y="12511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18805</xdr:rowOff>
    </xdr:from>
    <xdr:ext cx="534377" cy="259045"/>
    <xdr:sp macro="" textlink="">
      <xdr:nvSpPr>
        <xdr:cNvPr id="650" name="公債費該当値テキスト">
          <a:extLst>
            <a:ext uri="{FF2B5EF4-FFF2-40B4-BE49-F238E27FC236}">
              <a16:creationId xmlns:a16="http://schemas.microsoft.com/office/drawing/2014/main" id="{00000000-0008-0000-0600-00008A020000}"/>
            </a:ext>
          </a:extLst>
        </xdr:cNvPr>
        <xdr:cNvSpPr txBox="1"/>
      </xdr:nvSpPr>
      <xdr:spPr>
        <a:xfrm>
          <a:off x="16370300" y="12363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165824</xdr:rowOff>
    </xdr:from>
    <xdr:to>
      <xdr:col>81</xdr:col>
      <xdr:colOff>101600</xdr:colOff>
      <xdr:row>73</xdr:row>
      <xdr:rowOff>95974</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5430500" y="12510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71</xdr:row>
      <xdr:rowOff>112501</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5214111" y="12285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5438</xdr:rowOff>
    </xdr:from>
    <xdr:to>
      <xdr:col>76</xdr:col>
      <xdr:colOff>165100</xdr:colOff>
      <xdr:row>73</xdr:row>
      <xdr:rowOff>107038</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4541500" y="12521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71</xdr:row>
      <xdr:rowOff>123565</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4325111" y="12296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63045</xdr:rowOff>
    </xdr:from>
    <xdr:to>
      <xdr:col>72</xdr:col>
      <xdr:colOff>38100</xdr:colOff>
      <xdr:row>73</xdr:row>
      <xdr:rowOff>164645</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3652500" y="12578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9722</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3436111" y="12354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135351</xdr:rowOff>
    </xdr:from>
    <xdr:to>
      <xdr:col>67</xdr:col>
      <xdr:colOff>101600</xdr:colOff>
      <xdr:row>74</xdr:row>
      <xdr:rowOff>65501</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2763500" y="12651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56628</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547111" y="12743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a:extLst>
            <a:ext uri="{FF2B5EF4-FFF2-40B4-BE49-F238E27FC236}">
              <a16:creationId xmlns:a16="http://schemas.microsoft.com/office/drawing/2014/main" id="{00000000-0008-0000-06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56299</xdr:rowOff>
    </xdr:from>
    <xdr:to>
      <xdr:col>85</xdr:col>
      <xdr:colOff>126364</xdr:colOff>
      <xdr:row>98</xdr:row>
      <xdr:rowOff>83159</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6317595" y="15658249"/>
          <a:ext cx="1269" cy="1227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86986</xdr:rowOff>
    </xdr:from>
    <xdr:ext cx="469744" cy="259045"/>
    <xdr:sp macro="" textlink="">
      <xdr:nvSpPr>
        <xdr:cNvPr id="683" name="積立金最小値テキスト">
          <a:extLst>
            <a:ext uri="{FF2B5EF4-FFF2-40B4-BE49-F238E27FC236}">
              <a16:creationId xmlns:a16="http://schemas.microsoft.com/office/drawing/2014/main" id="{00000000-0008-0000-0600-0000AB020000}"/>
            </a:ext>
          </a:extLst>
        </xdr:cNvPr>
        <xdr:cNvSpPr txBox="1"/>
      </xdr:nvSpPr>
      <xdr:spPr>
        <a:xfrm>
          <a:off x="16370300" y="16889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83159</xdr:rowOff>
    </xdr:from>
    <xdr:to>
      <xdr:col>86</xdr:col>
      <xdr:colOff>25400</xdr:colOff>
      <xdr:row>98</xdr:row>
      <xdr:rowOff>83159</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6885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2976</xdr:rowOff>
    </xdr:from>
    <xdr:ext cx="534377" cy="259045"/>
    <xdr:sp macro="" textlink="">
      <xdr:nvSpPr>
        <xdr:cNvPr id="685" name="積立金最大値テキスト">
          <a:extLst>
            <a:ext uri="{FF2B5EF4-FFF2-40B4-BE49-F238E27FC236}">
              <a16:creationId xmlns:a16="http://schemas.microsoft.com/office/drawing/2014/main" id="{00000000-0008-0000-0600-0000AD020000}"/>
            </a:ext>
          </a:extLst>
        </xdr:cNvPr>
        <xdr:cNvSpPr txBox="1"/>
      </xdr:nvSpPr>
      <xdr:spPr>
        <a:xfrm>
          <a:off x="16370300" y="15433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56299</xdr:rowOff>
    </xdr:from>
    <xdr:to>
      <xdr:col>86</xdr:col>
      <xdr:colOff>25400</xdr:colOff>
      <xdr:row>91</xdr:row>
      <xdr:rowOff>56299</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5658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64605</xdr:rowOff>
    </xdr:from>
    <xdr:to>
      <xdr:col>85</xdr:col>
      <xdr:colOff>127000</xdr:colOff>
      <xdr:row>95</xdr:row>
      <xdr:rowOff>150634</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5481300" y="16009455"/>
          <a:ext cx="838200" cy="428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8729</xdr:rowOff>
    </xdr:from>
    <xdr:ext cx="534377" cy="259045"/>
    <xdr:sp macro="" textlink="">
      <xdr:nvSpPr>
        <xdr:cNvPr id="688" name="積立金平均値テキスト">
          <a:extLst>
            <a:ext uri="{FF2B5EF4-FFF2-40B4-BE49-F238E27FC236}">
              <a16:creationId xmlns:a16="http://schemas.microsoft.com/office/drawing/2014/main" id="{00000000-0008-0000-0600-0000B0020000}"/>
            </a:ext>
          </a:extLst>
        </xdr:cNvPr>
        <xdr:cNvSpPr txBox="1"/>
      </xdr:nvSpPr>
      <xdr:spPr>
        <a:xfrm>
          <a:off x="16370300" y="162964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30302</xdr:rowOff>
    </xdr:from>
    <xdr:to>
      <xdr:col>85</xdr:col>
      <xdr:colOff>177800</xdr:colOff>
      <xdr:row>95</xdr:row>
      <xdr:rowOff>131902</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6268700" y="16318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150634</xdr:rowOff>
    </xdr:from>
    <xdr:to>
      <xdr:col>81</xdr:col>
      <xdr:colOff>50800</xdr:colOff>
      <xdr:row>96</xdr:row>
      <xdr:rowOff>123774</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4592300" y="16438384"/>
          <a:ext cx="889000" cy="144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133325</xdr:rowOff>
    </xdr:from>
    <xdr:to>
      <xdr:col>81</xdr:col>
      <xdr:colOff>101600</xdr:colOff>
      <xdr:row>96</xdr:row>
      <xdr:rowOff>63475</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5430500" y="16421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54602</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513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61519</xdr:rowOff>
    </xdr:from>
    <xdr:to>
      <xdr:col>76</xdr:col>
      <xdr:colOff>114300</xdr:colOff>
      <xdr:row>96</xdr:row>
      <xdr:rowOff>123774</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3703300" y="16177819"/>
          <a:ext cx="889000" cy="405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72365</xdr:rowOff>
    </xdr:from>
    <xdr:to>
      <xdr:col>76</xdr:col>
      <xdr:colOff>165100</xdr:colOff>
      <xdr:row>96</xdr:row>
      <xdr:rowOff>2515</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4541500" y="1636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19042</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25111" y="16135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61519</xdr:rowOff>
    </xdr:from>
    <xdr:to>
      <xdr:col>71</xdr:col>
      <xdr:colOff>177800</xdr:colOff>
      <xdr:row>95</xdr:row>
      <xdr:rowOff>28600</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flipV="1">
          <a:off x="12814300" y="16177819"/>
          <a:ext cx="889000" cy="138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67259</xdr:rowOff>
    </xdr:from>
    <xdr:to>
      <xdr:col>72</xdr:col>
      <xdr:colOff>38100</xdr:colOff>
      <xdr:row>95</xdr:row>
      <xdr:rowOff>168859</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3652500" y="16355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159986</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447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36779</xdr:rowOff>
    </xdr:from>
    <xdr:to>
      <xdr:col>67</xdr:col>
      <xdr:colOff>101600</xdr:colOff>
      <xdr:row>96</xdr:row>
      <xdr:rowOff>138379</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2763500" y="16495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129506</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6588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13805</xdr:rowOff>
    </xdr:from>
    <xdr:to>
      <xdr:col>85</xdr:col>
      <xdr:colOff>177800</xdr:colOff>
      <xdr:row>93</xdr:row>
      <xdr:rowOff>115405</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6268700" y="1595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36682</xdr:rowOff>
    </xdr:from>
    <xdr:ext cx="534377" cy="259045"/>
    <xdr:sp macro="" textlink="">
      <xdr:nvSpPr>
        <xdr:cNvPr id="707" name="積立金該当値テキスト">
          <a:extLst>
            <a:ext uri="{FF2B5EF4-FFF2-40B4-BE49-F238E27FC236}">
              <a16:creationId xmlns:a16="http://schemas.microsoft.com/office/drawing/2014/main" id="{00000000-0008-0000-0600-0000C3020000}"/>
            </a:ext>
          </a:extLst>
        </xdr:cNvPr>
        <xdr:cNvSpPr txBox="1"/>
      </xdr:nvSpPr>
      <xdr:spPr>
        <a:xfrm>
          <a:off x="16370300" y="15810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99834</xdr:rowOff>
    </xdr:from>
    <xdr:to>
      <xdr:col>81</xdr:col>
      <xdr:colOff>101600</xdr:colOff>
      <xdr:row>96</xdr:row>
      <xdr:rowOff>29984</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5430500" y="16387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46511</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14111" y="16162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72974</xdr:rowOff>
    </xdr:from>
    <xdr:to>
      <xdr:col>76</xdr:col>
      <xdr:colOff>165100</xdr:colOff>
      <xdr:row>97</xdr:row>
      <xdr:rowOff>3124</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4541500" y="16532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165701</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4325111" y="16624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10719</xdr:rowOff>
    </xdr:from>
    <xdr:to>
      <xdr:col>72</xdr:col>
      <xdr:colOff>38100</xdr:colOff>
      <xdr:row>94</xdr:row>
      <xdr:rowOff>112319</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3652500" y="16127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128846</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3436111" y="15902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149250</xdr:rowOff>
    </xdr:from>
    <xdr:to>
      <xdr:col>67</xdr:col>
      <xdr:colOff>101600</xdr:colOff>
      <xdr:row>95</xdr:row>
      <xdr:rowOff>79400</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2763500" y="1626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95927</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547111" y="16040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a:extLst>
            <a:ext uri="{FF2B5EF4-FFF2-40B4-BE49-F238E27FC236}">
              <a16:creationId xmlns:a16="http://schemas.microsoft.com/office/drawing/2014/main" id="{00000000-0008-0000-06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42164</xdr:rowOff>
    </xdr:from>
    <xdr:to>
      <xdr:col>116</xdr:col>
      <xdr:colOff>62864</xdr:colOff>
      <xdr:row>39</xdr:row>
      <xdr:rowOff>44450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2159595" y="5357114"/>
          <a:ext cx="1269" cy="1373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0" name="投資及び出資金最小値テキスト">
          <a:extLst>
            <a:ext uri="{FF2B5EF4-FFF2-40B4-BE49-F238E27FC236}">
              <a16:creationId xmlns:a16="http://schemas.microsoft.com/office/drawing/2014/main" id="{00000000-0008-0000-0600-0000E4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160291</xdr:rowOff>
    </xdr:from>
    <xdr:ext cx="534377" cy="259045"/>
    <xdr:sp macro="" textlink="">
      <xdr:nvSpPr>
        <xdr:cNvPr id="742" name="投資及び出資金最大値テキスト">
          <a:extLst>
            <a:ext uri="{FF2B5EF4-FFF2-40B4-BE49-F238E27FC236}">
              <a16:creationId xmlns:a16="http://schemas.microsoft.com/office/drawing/2014/main" id="{00000000-0008-0000-0600-0000E6020000}"/>
            </a:ext>
          </a:extLst>
        </xdr:cNvPr>
        <xdr:cNvSpPr txBox="1"/>
      </xdr:nvSpPr>
      <xdr:spPr>
        <a:xfrm>
          <a:off x="22212300" y="5132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42164</xdr:rowOff>
    </xdr:from>
    <xdr:to>
      <xdr:col>116</xdr:col>
      <xdr:colOff>152400</xdr:colOff>
      <xdr:row>31</xdr:row>
      <xdr:rowOff>42164</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5357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131953</xdr:rowOff>
    </xdr:from>
    <xdr:to>
      <xdr:col>116</xdr:col>
      <xdr:colOff>63500</xdr:colOff>
      <xdr:row>38</xdr:row>
      <xdr:rowOff>149733</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1323300" y="6647053"/>
          <a:ext cx="838200" cy="1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30243</xdr:rowOff>
    </xdr:from>
    <xdr:ext cx="469744" cy="259045"/>
    <xdr:sp macro="" textlink="">
      <xdr:nvSpPr>
        <xdr:cNvPr id="745" name="投資及び出資金平均値テキスト">
          <a:extLst>
            <a:ext uri="{FF2B5EF4-FFF2-40B4-BE49-F238E27FC236}">
              <a16:creationId xmlns:a16="http://schemas.microsoft.com/office/drawing/2014/main" id="{00000000-0008-0000-0600-0000E9020000}"/>
            </a:ext>
          </a:extLst>
        </xdr:cNvPr>
        <xdr:cNvSpPr txBox="1"/>
      </xdr:nvSpPr>
      <xdr:spPr>
        <a:xfrm>
          <a:off x="22212300" y="62024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7366</xdr:rowOff>
    </xdr:from>
    <xdr:to>
      <xdr:col>116</xdr:col>
      <xdr:colOff>114300</xdr:colOff>
      <xdr:row>37</xdr:row>
      <xdr:rowOff>108966</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2110700" y="6351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74803</xdr:rowOff>
    </xdr:from>
    <xdr:to>
      <xdr:col>111</xdr:col>
      <xdr:colOff>177800</xdr:colOff>
      <xdr:row>38</xdr:row>
      <xdr:rowOff>131953</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0434300" y="6589903"/>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129794</xdr:rowOff>
    </xdr:from>
    <xdr:to>
      <xdr:col>112</xdr:col>
      <xdr:colOff>38100</xdr:colOff>
      <xdr:row>37</xdr:row>
      <xdr:rowOff>59944</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1272500" y="6301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76471</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088428" y="6077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68453</xdr:rowOff>
    </xdr:from>
    <xdr:to>
      <xdr:col>107</xdr:col>
      <xdr:colOff>50800</xdr:colOff>
      <xdr:row>38</xdr:row>
      <xdr:rowOff>74803</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9545300" y="6583553"/>
          <a:ext cx="8890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112522</xdr:rowOff>
    </xdr:from>
    <xdr:to>
      <xdr:col>107</xdr:col>
      <xdr:colOff>101600</xdr:colOff>
      <xdr:row>37</xdr:row>
      <xdr:rowOff>42672</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0383500" y="6284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59199</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199428" y="6059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44323</xdr:rowOff>
    </xdr:from>
    <xdr:to>
      <xdr:col>102</xdr:col>
      <xdr:colOff>114300</xdr:colOff>
      <xdr:row>38</xdr:row>
      <xdr:rowOff>68453</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8656300" y="6559423"/>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115697</xdr:rowOff>
    </xdr:from>
    <xdr:to>
      <xdr:col>102</xdr:col>
      <xdr:colOff>165100</xdr:colOff>
      <xdr:row>37</xdr:row>
      <xdr:rowOff>45847</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9494500" y="6287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62374</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10428" y="6063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124841</xdr:rowOff>
    </xdr:from>
    <xdr:to>
      <xdr:col>98</xdr:col>
      <xdr:colOff>38100</xdr:colOff>
      <xdr:row>37</xdr:row>
      <xdr:rowOff>54991</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8605500" y="629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71518</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21428" y="6072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98933</xdr:rowOff>
    </xdr:from>
    <xdr:to>
      <xdr:col>116</xdr:col>
      <xdr:colOff>114300</xdr:colOff>
      <xdr:row>39</xdr:row>
      <xdr:rowOff>29083</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2110700" y="6614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13860</xdr:rowOff>
    </xdr:from>
    <xdr:ext cx="378565" cy="259045"/>
    <xdr:sp macro="" textlink="">
      <xdr:nvSpPr>
        <xdr:cNvPr id="764" name="投資及び出資金該当値テキスト">
          <a:extLst>
            <a:ext uri="{FF2B5EF4-FFF2-40B4-BE49-F238E27FC236}">
              <a16:creationId xmlns:a16="http://schemas.microsoft.com/office/drawing/2014/main" id="{00000000-0008-0000-0600-0000FC020000}"/>
            </a:ext>
          </a:extLst>
        </xdr:cNvPr>
        <xdr:cNvSpPr txBox="1"/>
      </xdr:nvSpPr>
      <xdr:spPr>
        <a:xfrm>
          <a:off x="22212300" y="65289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81153</xdr:rowOff>
    </xdr:from>
    <xdr:to>
      <xdr:col>112</xdr:col>
      <xdr:colOff>38100</xdr:colOff>
      <xdr:row>39</xdr:row>
      <xdr:rowOff>11303</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1272500" y="6596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2430</xdr:rowOff>
    </xdr:from>
    <xdr:ext cx="378565"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134017" y="66889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24003</xdr:rowOff>
    </xdr:from>
    <xdr:to>
      <xdr:col>107</xdr:col>
      <xdr:colOff>101600</xdr:colOff>
      <xdr:row>38</xdr:row>
      <xdr:rowOff>125603</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0383500" y="6539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116730</xdr:rowOff>
    </xdr:from>
    <xdr:ext cx="469744"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0199428" y="6631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17653</xdr:rowOff>
    </xdr:from>
    <xdr:to>
      <xdr:col>102</xdr:col>
      <xdr:colOff>165100</xdr:colOff>
      <xdr:row>38</xdr:row>
      <xdr:rowOff>119253</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9494500" y="6532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110380</xdr:rowOff>
    </xdr:from>
    <xdr:ext cx="469744"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9310428" y="6625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164973</xdr:rowOff>
    </xdr:from>
    <xdr:to>
      <xdr:col>98</xdr:col>
      <xdr:colOff>38100</xdr:colOff>
      <xdr:row>38</xdr:row>
      <xdr:rowOff>95123</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8605500" y="6508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86250</xdr:rowOff>
    </xdr:from>
    <xdr:ext cx="469744"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421428" y="6601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116383</xdr:rowOff>
    </xdr:from>
    <xdr:to>
      <xdr:col>116</xdr:col>
      <xdr:colOff>62864</xdr:colOff>
      <xdr:row>59</xdr:row>
      <xdr:rowOff>27953</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688883"/>
          <a:ext cx="1269" cy="1454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31780</xdr:rowOff>
    </xdr:from>
    <xdr:ext cx="378565"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1473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27953</xdr:rowOff>
    </xdr:from>
    <xdr:to>
      <xdr:col>116</xdr:col>
      <xdr:colOff>152400</xdr:colOff>
      <xdr:row>59</xdr:row>
      <xdr:rowOff>27953</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143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63060</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464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116383</xdr:rowOff>
    </xdr:from>
    <xdr:to>
      <xdr:col>116</xdr:col>
      <xdr:colOff>152400</xdr:colOff>
      <xdr:row>50</xdr:row>
      <xdr:rowOff>116383</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688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26695</xdr:rowOff>
    </xdr:from>
    <xdr:to>
      <xdr:col>116</xdr:col>
      <xdr:colOff>63500</xdr:colOff>
      <xdr:row>59</xdr:row>
      <xdr:rowOff>27953</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1323300" y="10142245"/>
          <a:ext cx="838200" cy="1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52988</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6541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30111</xdr:rowOff>
    </xdr:from>
    <xdr:to>
      <xdr:col>116</xdr:col>
      <xdr:colOff>114300</xdr:colOff>
      <xdr:row>57</xdr:row>
      <xdr:rowOff>131711</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802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26695</xdr:rowOff>
    </xdr:from>
    <xdr:to>
      <xdr:col>111</xdr:col>
      <xdr:colOff>177800</xdr:colOff>
      <xdr:row>59</xdr:row>
      <xdr:rowOff>29172</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20434300" y="10142245"/>
          <a:ext cx="889000" cy="2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34836</xdr:rowOff>
    </xdr:from>
    <xdr:to>
      <xdr:col>112</xdr:col>
      <xdr:colOff>38100</xdr:colOff>
      <xdr:row>57</xdr:row>
      <xdr:rowOff>136436</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807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152963</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582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29172</xdr:rowOff>
    </xdr:from>
    <xdr:to>
      <xdr:col>107</xdr:col>
      <xdr:colOff>50800</xdr:colOff>
      <xdr:row>59</xdr:row>
      <xdr:rowOff>30087</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19545300" y="10144722"/>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25349</xdr:rowOff>
    </xdr:from>
    <xdr:to>
      <xdr:col>107</xdr:col>
      <xdr:colOff>101600</xdr:colOff>
      <xdr:row>57</xdr:row>
      <xdr:rowOff>126949</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79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143476</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573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30087</xdr:rowOff>
    </xdr:from>
    <xdr:to>
      <xdr:col>102</xdr:col>
      <xdr:colOff>114300</xdr:colOff>
      <xdr:row>59</xdr:row>
      <xdr:rowOff>30315</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flipV="1">
          <a:off x="18656300" y="10145637"/>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889</xdr:rowOff>
    </xdr:from>
    <xdr:to>
      <xdr:col>102</xdr:col>
      <xdr:colOff>165100</xdr:colOff>
      <xdr:row>57</xdr:row>
      <xdr:rowOff>102489</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77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119016</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548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2604</xdr:rowOff>
    </xdr:from>
    <xdr:to>
      <xdr:col>98</xdr:col>
      <xdr:colOff>38100</xdr:colOff>
      <xdr:row>57</xdr:row>
      <xdr:rowOff>104204</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775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120731</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550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148603</xdr:rowOff>
    </xdr:from>
    <xdr:to>
      <xdr:col>116</xdr:col>
      <xdr:colOff>114300</xdr:colOff>
      <xdr:row>59</xdr:row>
      <xdr:rowOff>78753</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10092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63530</xdr:rowOff>
    </xdr:from>
    <xdr:ext cx="378565"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100076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147345</xdr:rowOff>
    </xdr:from>
    <xdr:to>
      <xdr:col>112</xdr:col>
      <xdr:colOff>38100</xdr:colOff>
      <xdr:row>59</xdr:row>
      <xdr:rowOff>77495</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1009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68622</xdr:rowOff>
    </xdr:from>
    <xdr:ext cx="378565"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134017" y="101841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149822</xdr:rowOff>
    </xdr:from>
    <xdr:to>
      <xdr:col>107</xdr:col>
      <xdr:colOff>101600</xdr:colOff>
      <xdr:row>59</xdr:row>
      <xdr:rowOff>79972</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10093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71099</xdr:rowOff>
    </xdr:from>
    <xdr:ext cx="378565"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245017" y="101866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150737</xdr:rowOff>
    </xdr:from>
    <xdr:to>
      <xdr:col>102</xdr:col>
      <xdr:colOff>165100</xdr:colOff>
      <xdr:row>59</xdr:row>
      <xdr:rowOff>80887</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10094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72014</xdr:rowOff>
    </xdr:from>
    <xdr:ext cx="378565"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56017" y="101875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150965</xdr:rowOff>
    </xdr:from>
    <xdr:to>
      <xdr:col>98</xdr:col>
      <xdr:colOff>38100</xdr:colOff>
      <xdr:row>59</xdr:row>
      <xdr:rowOff>81115</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10095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72242</xdr:rowOff>
    </xdr:from>
    <xdr:ext cx="378565"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67017" y="101877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a:extLst>
            <a:ext uri="{FF2B5EF4-FFF2-40B4-BE49-F238E27FC236}">
              <a16:creationId xmlns:a16="http://schemas.microsoft.com/office/drawing/2014/main" id="{00000000-0008-0000-0600-00005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142139</xdr:rowOff>
    </xdr:from>
    <xdr:to>
      <xdr:col>116</xdr:col>
      <xdr:colOff>62864</xdr:colOff>
      <xdr:row>78</xdr:row>
      <xdr:rowOff>151625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2159595" y="12315089"/>
          <a:ext cx="1269" cy="12096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155452</xdr:rowOff>
    </xdr:from>
    <xdr:ext cx="534377" cy="259045"/>
    <xdr:sp macro="" textlink="">
      <xdr:nvSpPr>
        <xdr:cNvPr id="855" name="繰出金最小値テキスト">
          <a:extLst>
            <a:ext uri="{FF2B5EF4-FFF2-40B4-BE49-F238E27FC236}">
              <a16:creationId xmlns:a16="http://schemas.microsoft.com/office/drawing/2014/main" id="{00000000-0008-0000-0600-000057030000}"/>
            </a:ext>
          </a:extLst>
        </xdr:cNvPr>
        <xdr:cNvSpPr txBox="1"/>
      </xdr:nvSpPr>
      <xdr:spPr>
        <a:xfrm>
          <a:off x="22212300" y="13528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151625</xdr:rowOff>
    </xdr:from>
    <xdr:to>
      <xdr:col>116</xdr:col>
      <xdr:colOff>152400</xdr:colOff>
      <xdr:row>78</xdr:row>
      <xdr:rowOff>151625</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3524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88816</xdr:rowOff>
    </xdr:from>
    <xdr:ext cx="534377" cy="259045"/>
    <xdr:sp macro="" textlink="">
      <xdr:nvSpPr>
        <xdr:cNvPr id="857" name="繰出金最大値テキスト">
          <a:extLst>
            <a:ext uri="{FF2B5EF4-FFF2-40B4-BE49-F238E27FC236}">
              <a16:creationId xmlns:a16="http://schemas.microsoft.com/office/drawing/2014/main" id="{00000000-0008-0000-0600-000059030000}"/>
            </a:ext>
          </a:extLst>
        </xdr:cNvPr>
        <xdr:cNvSpPr txBox="1"/>
      </xdr:nvSpPr>
      <xdr:spPr>
        <a:xfrm>
          <a:off x="22212300" y="12090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142139</xdr:rowOff>
    </xdr:from>
    <xdr:to>
      <xdr:col>116</xdr:col>
      <xdr:colOff>152400</xdr:colOff>
      <xdr:row>71</xdr:row>
      <xdr:rowOff>142139</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2315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84341</xdr:rowOff>
    </xdr:from>
    <xdr:to>
      <xdr:col>116</xdr:col>
      <xdr:colOff>63500</xdr:colOff>
      <xdr:row>74</xdr:row>
      <xdr:rowOff>140081</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1323300" y="12771641"/>
          <a:ext cx="838200" cy="5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73613</xdr:rowOff>
    </xdr:from>
    <xdr:ext cx="534377" cy="259045"/>
    <xdr:sp macro="" textlink="">
      <xdr:nvSpPr>
        <xdr:cNvPr id="860" name="繰出金平均値テキスト">
          <a:extLst>
            <a:ext uri="{FF2B5EF4-FFF2-40B4-BE49-F238E27FC236}">
              <a16:creationId xmlns:a16="http://schemas.microsoft.com/office/drawing/2014/main" id="{00000000-0008-0000-0600-00005C030000}"/>
            </a:ext>
          </a:extLst>
        </xdr:cNvPr>
        <xdr:cNvSpPr txBox="1"/>
      </xdr:nvSpPr>
      <xdr:spPr>
        <a:xfrm>
          <a:off x="22212300" y="129323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95186</xdr:rowOff>
    </xdr:from>
    <xdr:to>
      <xdr:col>116</xdr:col>
      <xdr:colOff>114300</xdr:colOff>
      <xdr:row>76</xdr:row>
      <xdr:rowOff>25336</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2110700" y="12953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140081</xdr:rowOff>
    </xdr:from>
    <xdr:to>
      <xdr:col>111</xdr:col>
      <xdr:colOff>177800</xdr:colOff>
      <xdr:row>75</xdr:row>
      <xdr:rowOff>45707</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0434300" y="12827381"/>
          <a:ext cx="889000" cy="77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133706</xdr:rowOff>
    </xdr:from>
    <xdr:to>
      <xdr:col>112</xdr:col>
      <xdr:colOff>38100</xdr:colOff>
      <xdr:row>76</xdr:row>
      <xdr:rowOff>63857</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1272500" y="1299245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54982</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6111" y="13085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45707</xdr:rowOff>
    </xdr:from>
    <xdr:to>
      <xdr:col>107</xdr:col>
      <xdr:colOff>50800</xdr:colOff>
      <xdr:row>75</xdr:row>
      <xdr:rowOff>78436</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9545300" y="12904457"/>
          <a:ext cx="889000" cy="32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3099</xdr:rowOff>
    </xdr:from>
    <xdr:to>
      <xdr:col>107</xdr:col>
      <xdr:colOff>101600</xdr:colOff>
      <xdr:row>76</xdr:row>
      <xdr:rowOff>104699</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0383500" y="13033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95826</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3126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78436</xdr:rowOff>
    </xdr:from>
    <xdr:to>
      <xdr:col>102</xdr:col>
      <xdr:colOff>114300</xdr:colOff>
      <xdr:row>75</xdr:row>
      <xdr:rowOff>140043</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8656300" y="12937186"/>
          <a:ext cx="889000" cy="61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25349</xdr:rowOff>
    </xdr:from>
    <xdr:to>
      <xdr:col>102</xdr:col>
      <xdr:colOff>165100</xdr:colOff>
      <xdr:row>76</xdr:row>
      <xdr:rowOff>126949</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9494500" y="13055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118076</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3148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39218</xdr:rowOff>
    </xdr:from>
    <xdr:to>
      <xdr:col>98</xdr:col>
      <xdr:colOff>38100</xdr:colOff>
      <xdr:row>76</xdr:row>
      <xdr:rowOff>140818</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8605500" y="13069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131945</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3162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33541</xdr:rowOff>
    </xdr:from>
    <xdr:to>
      <xdr:col>116</xdr:col>
      <xdr:colOff>114300</xdr:colOff>
      <xdr:row>74</xdr:row>
      <xdr:rowOff>135141</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2110700" y="12720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56418</xdr:rowOff>
    </xdr:from>
    <xdr:ext cx="534377" cy="259045"/>
    <xdr:sp macro="" textlink="">
      <xdr:nvSpPr>
        <xdr:cNvPr id="879" name="繰出金該当値テキスト">
          <a:extLst>
            <a:ext uri="{FF2B5EF4-FFF2-40B4-BE49-F238E27FC236}">
              <a16:creationId xmlns:a16="http://schemas.microsoft.com/office/drawing/2014/main" id="{00000000-0008-0000-0600-00006F030000}"/>
            </a:ext>
          </a:extLst>
        </xdr:cNvPr>
        <xdr:cNvSpPr txBox="1"/>
      </xdr:nvSpPr>
      <xdr:spPr>
        <a:xfrm>
          <a:off x="22212300" y="12572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89281</xdr:rowOff>
    </xdr:from>
    <xdr:to>
      <xdr:col>112</xdr:col>
      <xdr:colOff>38100</xdr:colOff>
      <xdr:row>75</xdr:row>
      <xdr:rowOff>19431</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1272500" y="12776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35958</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056111" y="12551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166357</xdr:rowOff>
    </xdr:from>
    <xdr:to>
      <xdr:col>107</xdr:col>
      <xdr:colOff>101600</xdr:colOff>
      <xdr:row>75</xdr:row>
      <xdr:rowOff>96507</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0383500" y="12853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113034</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167111" y="12628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27636</xdr:rowOff>
    </xdr:from>
    <xdr:to>
      <xdr:col>102</xdr:col>
      <xdr:colOff>165100</xdr:colOff>
      <xdr:row>75</xdr:row>
      <xdr:rowOff>129236</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9494500" y="12886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145763</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278111" y="12661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89243</xdr:rowOff>
    </xdr:from>
    <xdr:to>
      <xdr:col>98</xdr:col>
      <xdr:colOff>38100</xdr:colOff>
      <xdr:row>76</xdr:row>
      <xdr:rowOff>19393</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8605500" y="12947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35920</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389111" y="12723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a:extLst>
            <a:ext uri="{FF2B5EF4-FFF2-40B4-BE49-F238E27FC236}">
              <a16:creationId xmlns:a16="http://schemas.microsoft.com/office/drawing/2014/main" id="{00000000-0008-0000-0600-00008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a:extLst>
            <a:ext uri="{FF2B5EF4-FFF2-40B4-BE49-F238E27FC236}">
              <a16:creationId xmlns:a16="http://schemas.microsoft.com/office/drawing/2014/main" id="{00000000-0008-0000-0600-00008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a:extLst>
            <a:ext uri="{FF2B5EF4-FFF2-40B4-BE49-F238E27FC236}">
              <a16:creationId xmlns:a16="http://schemas.microsoft.com/office/drawing/2014/main" id="{00000000-0008-0000-0600-00008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a:extLst>
            <a:ext uri="{FF2B5EF4-FFF2-40B4-BE49-F238E27FC236}">
              <a16:creationId xmlns:a16="http://schemas.microsoft.com/office/drawing/2014/main" id="{00000000-0008-0000-0600-0000A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類似団体平均と比較して特徴的な指標は、人件費、物件費、扶助費、災害復旧事業費であり、いずれも高い数値で推移している。</a:t>
          </a:r>
        </a:p>
        <a:p>
          <a:r>
            <a:rPr kumimoji="1" lang="ja-JP" altLang="en-US" sz="1300">
              <a:latin typeface="ＭＳ Ｐゴシック" panose="020B0600070205080204" pitchFamily="50" charset="-128"/>
              <a:ea typeface="ＭＳ Ｐゴシック" panose="020B0600070205080204" pitchFamily="50" charset="-128"/>
            </a:rPr>
            <a:t>　・人件費は、住民一人当たり</a:t>
          </a:r>
          <a:r>
            <a:rPr kumimoji="1" lang="en-US" altLang="ja-JP" sz="1300">
              <a:latin typeface="ＭＳ Ｐゴシック" panose="020B0600070205080204" pitchFamily="50" charset="-128"/>
              <a:ea typeface="ＭＳ Ｐゴシック" panose="020B0600070205080204" pitchFamily="50" charset="-128"/>
            </a:rPr>
            <a:t>86,190</a:t>
          </a:r>
          <a:r>
            <a:rPr kumimoji="1" lang="ja-JP" altLang="en-US" sz="1300">
              <a:latin typeface="ＭＳ Ｐゴシック" panose="020B0600070205080204" pitchFamily="50" charset="-128"/>
              <a:ea typeface="ＭＳ Ｐゴシック" panose="020B0600070205080204" pitchFamily="50" charset="-128"/>
            </a:rPr>
            <a:t>円となっており、本市は南北に細長いという地形的な要因により、支所や小中学校、保育園、図書館、消防署等の公共施設数が多く、職員数が横ばいで推移しているため、上昇している。</a:t>
          </a:r>
        </a:p>
        <a:p>
          <a:r>
            <a:rPr kumimoji="1" lang="ja-JP" altLang="en-US" sz="1300">
              <a:latin typeface="ＭＳ Ｐゴシック" panose="020B0600070205080204" pitchFamily="50" charset="-128"/>
              <a:ea typeface="ＭＳ Ｐゴシック" panose="020B0600070205080204" pitchFamily="50" charset="-128"/>
            </a:rPr>
            <a:t>　・物件費は、住民一人当たり</a:t>
          </a:r>
          <a:r>
            <a:rPr kumimoji="1" lang="en-US" altLang="ja-JP" sz="1300">
              <a:latin typeface="ＭＳ Ｐゴシック" panose="020B0600070205080204" pitchFamily="50" charset="-128"/>
              <a:ea typeface="ＭＳ Ｐゴシック" panose="020B0600070205080204" pitchFamily="50" charset="-128"/>
            </a:rPr>
            <a:t>93,590</a:t>
          </a:r>
          <a:r>
            <a:rPr kumimoji="1" lang="ja-JP" altLang="en-US" sz="1300">
              <a:latin typeface="ＭＳ Ｐゴシック" panose="020B0600070205080204" pitchFamily="50" charset="-128"/>
              <a:ea typeface="ＭＳ Ｐゴシック" panose="020B0600070205080204" pitchFamily="50" charset="-128"/>
            </a:rPr>
            <a:t>円となっており、管理する公共施設数が多いことのほか、物価高の影響による指定管理料や光熱水費などの管理経費の増により上昇している。</a:t>
          </a:r>
        </a:p>
        <a:p>
          <a:r>
            <a:rPr kumimoji="1" lang="ja-JP" altLang="en-US" sz="1300">
              <a:latin typeface="ＭＳ Ｐゴシック" panose="020B0600070205080204" pitchFamily="50" charset="-128"/>
              <a:ea typeface="ＭＳ Ｐゴシック" panose="020B0600070205080204" pitchFamily="50" charset="-128"/>
            </a:rPr>
            <a:t>　・扶助費は、住民一人当たり</a:t>
          </a:r>
          <a:r>
            <a:rPr kumimoji="1" lang="en-US" altLang="ja-JP" sz="1300">
              <a:latin typeface="ＭＳ Ｐゴシック" panose="020B0600070205080204" pitchFamily="50" charset="-128"/>
              <a:ea typeface="ＭＳ Ｐゴシック" panose="020B0600070205080204" pitchFamily="50" charset="-128"/>
            </a:rPr>
            <a:t>118,950</a:t>
          </a:r>
          <a:r>
            <a:rPr kumimoji="1" lang="ja-JP" altLang="en-US" sz="1300">
              <a:latin typeface="ＭＳ Ｐゴシック" panose="020B0600070205080204" pitchFamily="50" charset="-128"/>
              <a:ea typeface="ＭＳ Ｐゴシック" panose="020B0600070205080204" pitchFamily="50" charset="-128"/>
            </a:rPr>
            <a:t>円となっており、物価高の影響やサービス報酬の改定等により、障害者自立支援給付費（訪問サービス等）や生活保護費（医療扶助等）などの増により上昇している。</a:t>
          </a:r>
        </a:p>
        <a:p>
          <a:r>
            <a:rPr kumimoji="1" lang="ja-JP" altLang="en-US" sz="1300">
              <a:latin typeface="ＭＳ Ｐゴシック" panose="020B0600070205080204" pitchFamily="50" charset="-128"/>
              <a:ea typeface="ＭＳ Ｐゴシック" panose="020B0600070205080204" pitchFamily="50" charset="-128"/>
            </a:rPr>
            <a:t>　・災害復旧事業費は、住民一人当たり</a:t>
          </a:r>
          <a:r>
            <a:rPr kumimoji="1" lang="en-US" altLang="ja-JP" sz="1300">
              <a:latin typeface="ＭＳ Ｐゴシック" panose="020B0600070205080204" pitchFamily="50" charset="-128"/>
              <a:ea typeface="ＭＳ Ｐゴシック" panose="020B0600070205080204" pitchFamily="50" charset="-128"/>
            </a:rPr>
            <a:t>14,069</a:t>
          </a:r>
          <a:r>
            <a:rPr kumimoji="1" lang="ja-JP" altLang="en-US" sz="1300">
              <a:latin typeface="ＭＳ Ｐゴシック" panose="020B0600070205080204" pitchFamily="50" charset="-128"/>
              <a:ea typeface="ＭＳ Ｐゴシック" panose="020B0600070205080204" pitchFamily="50" charset="-128"/>
            </a:rPr>
            <a:t>円となっており、令和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年台風</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号による大雨被害に伴う被災者の生活再建や道路・河川等の社会インフラの復旧により上昇している。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茨城県日立市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163,855
162,119
225.73
85,858,388
81,902,434
3,285,387
40,687,402
57,602,093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99695</xdr:rowOff>
    </xdr:from>
    <xdr:to>
      <xdr:col>24</xdr:col>
      <xdr:colOff>62865</xdr:colOff>
      <xdr:row>38</xdr:row>
      <xdr:rowOff>4445</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43195"/>
          <a:ext cx="127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8272</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23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4445</xdr:rowOff>
    </xdr:from>
    <xdr:to>
      <xdr:col>24</xdr:col>
      <xdr:colOff>152400</xdr:colOff>
      <xdr:row>38</xdr:row>
      <xdr:rowOff>4445</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19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46372</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18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99695</xdr:rowOff>
    </xdr:from>
    <xdr:to>
      <xdr:col>24</xdr:col>
      <xdr:colOff>152400</xdr:colOff>
      <xdr:row>30</xdr:row>
      <xdr:rowOff>99695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43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59690</xdr:rowOff>
    </xdr:from>
    <xdr:to>
      <xdr:col>24</xdr:col>
      <xdr:colOff>63500</xdr:colOff>
      <xdr:row>33</xdr:row>
      <xdr:rowOff>109220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717540"/>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3192</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4895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151765</xdr:rowOff>
    </xdr:from>
    <xdr:to>
      <xdr:col>24</xdr:col>
      <xdr:colOff>114300</xdr:colOff>
      <xdr:row>33</xdr:row>
      <xdr:rowOff>81915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638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132080</xdr:rowOff>
    </xdr:from>
    <xdr:to>
      <xdr:col>19</xdr:col>
      <xdr:colOff>177800</xdr:colOff>
      <xdr:row>33</xdr:row>
      <xdr:rowOff>109220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5618480"/>
          <a:ext cx="889000" cy="148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33</xdr:row>
      <xdr:rowOff>73660</xdr:rowOff>
    </xdr:from>
    <xdr:to>
      <xdr:col>20</xdr:col>
      <xdr:colOff>38100</xdr:colOff>
      <xdr:row>34</xdr:row>
      <xdr:rowOff>3810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73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166387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24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126365</xdr:rowOff>
    </xdr:from>
    <xdr:to>
      <xdr:col>15</xdr:col>
      <xdr:colOff>50800</xdr:colOff>
      <xdr:row>32</xdr:row>
      <xdr:rowOff>132080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61276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83185</xdr:rowOff>
    </xdr:from>
    <xdr:to>
      <xdr:col>15</xdr:col>
      <xdr:colOff>101600</xdr:colOff>
      <xdr:row>34</xdr:row>
      <xdr:rowOff>13335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741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4462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33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166370</xdr:rowOff>
    </xdr:from>
    <xdr:to>
      <xdr:col>10</xdr:col>
      <xdr:colOff>114300</xdr:colOff>
      <xdr:row>32</xdr:row>
      <xdr:rowOff>126365</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481320"/>
          <a:ext cx="889000" cy="131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146050</xdr:rowOff>
    </xdr:from>
    <xdr:to>
      <xdr:col>10</xdr:col>
      <xdr:colOff>165100</xdr:colOff>
      <xdr:row>34</xdr:row>
      <xdr:rowOff>76200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80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67327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113665</xdr:rowOff>
    </xdr:from>
    <xdr:to>
      <xdr:col>6</xdr:col>
      <xdr:colOff>38100</xdr:colOff>
      <xdr:row>34</xdr:row>
      <xdr:rowOff>43815</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771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34942</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64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8890</xdr:rowOff>
    </xdr:from>
    <xdr:to>
      <xdr:col>24</xdr:col>
      <xdr:colOff>114300</xdr:colOff>
      <xdr:row>33</xdr:row>
      <xdr:rowOff>110490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66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158767</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64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58420</xdr:rowOff>
    </xdr:from>
    <xdr:to>
      <xdr:col>20</xdr:col>
      <xdr:colOff>38100</xdr:colOff>
      <xdr:row>33</xdr:row>
      <xdr:rowOff>160020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71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5097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491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81280</xdr:rowOff>
    </xdr:from>
    <xdr:to>
      <xdr:col>15</xdr:col>
      <xdr:colOff>101600</xdr:colOff>
      <xdr:row>33</xdr:row>
      <xdr:rowOff>11430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5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27957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34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75565</xdr:rowOff>
    </xdr:from>
    <xdr:to>
      <xdr:col>10</xdr:col>
      <xdr:colOff>165100</xdr:colOff>
      <xdr:row>33</xdr:row>
      <xdr:rowOff>5715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561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22242</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337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115570</xdr:rowOff>
    </xdr:from>
    <xdr:to>
      <xdr:col>6</xdr:col>
      <xdr:colOff>38100</xdr:colOff>
      <xdr:row>32</xdr:row>
      <xdr:rowOff>45720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43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30</xdr:row>
      <xdr:rowOff>62247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20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56</xdr:row>
      <xdr:rowOff>99761</xdr:rowOff>
    </xdr:from>
    <xdr:to>
      <xdr:col>24</xdr:col>
      <xdr:colOff>62865</xdr:colOff>
      <xdr:row>58</xdr:row>
      <xdr:rowOff>121924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4633595" y="9700961"/>
          <a:ext cx="1270" cy="3650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125751</xdr:rowOff>
    </xdr:from>
    <xdr:ext cx="534377" cy="259045"/>
    <xdr:sp macro="" textlink="">
      <xdr:nvSpPr>
        <xdr:cNvPr id="117" name="総務費最小値テキスト">
          <a:extLst>
            <a:ext uri="{FF2B5EF4-FFF2-40B4-BE49-F238E27FC236}">
              <a16:creationId xmlns:a16="http://schemas.microsoft.com/office/drawing/2014/main" id="{00000000-0008-0000-0700-000075000000}"/>
            </a:ext>
          </a:extLst>
        </xdr:cNvPr>
        <xdr:cNvSpPr txBox="1"/>
      </xdr:nvSpPr>
      <xdr:spPr>
        <a:xfrm>
          <a:off x="4686300" y="10069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121924</xdr:rowOff>
    </xdr:from>
    <xdr:to>
      <xdr:col>24</xdr:col>
      <xdr:colOff>152400</xdr:colOff>
      <xdr:row>58</xdr:row>
      <xdr:rowOff>121924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10066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46438</xdr:rowOff>
    </xdr:from>
    <xdr:ext cx="534377" cy="259045"/>
    <xdr:sp macro="" textlink="">
      <xdr:nvSpPr>
        <xdr:cNvPr id="119" name="総務費最大値テキスト">
          <a:extLst>
            <a:ext uri="{FF2B5EF4-FFF2-40B4-BE49-F238E27FC236}">
              <a16:creationId xmlns:a16="http://schemas.microsoft.com/office/drawing/2014/main" id="{00000000-0008-0000-0700-000077000000}"/>
            </a:ext>
          </a:extLst>
        </xdr:cNvPr>
        <xdr:cNvSpPr txBox="1"/>
      </xdr:nvSpPr>
      <xdr:spPr>
        <a:xfrm>
          <a:off x="4686300" y="9476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77,169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56</xdr:row>
      <xdr:rowOff>99761</xdr:rowOff>
    </xdr:from>
    <xdr:to>
      <xdr:col>24</xdr:col>
      <xdr:colOff>152400</xdr:colOff>
      <xdr:row>56</xdr:row>
      <xdr:rowOff>99761</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9700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99761</xdr:rowOff>
    </xdr:from>
    <xdr:to>
      <xdr:col>24</xdr:col>
      <xdr:colOff>63500</xdr:colOff>
      <xdr:row>57</xdr:row>
      <xdr:rowOff>90660</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3797300" y="9700961"/>
          <a:ext cx="838200" cy="162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51847</xdr:rowOff>
    </xdr:from>
    <xdr:ext cx="534377" cy="259045"/>
    <xdr:sp macro="" textlink="">
      <xdr:nvSpPr>
        <xdr:cNvPr id="122" name="総務費平均値テキスト">
          <a:extLst>
            <a:ext uri="{FF2B5EF4-FFF2-40B4-BE49-F238E27FC236}">
              <a16:creationId xmlns:a16="http://schemas.microsoft.com/office/drawing/2014/main" id="{00000000-0008-0000-0700-00007A000000}"/>
            </a:ext>
          </a:extLst>
        </xdr:cNvPr>
        <xdr:cNvSpPr txBox="1"/>
      </xdr:nvSpPr>
      <xdr:spPr>
        <a:xfrm>
          <a:off x="4686300" y="98244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73420</xdr:rowOff>
    </xdr:from>
    <xdr:to>
      <xdr:col>24</xdr:col>
      <xdr:colOff>114300</xdr:colOff>
      <xdr:row>58</xdr:row>
      <xdr:rowOff>3570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4584700" y="9846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90660</xdr:rowOff>
    </xdr:from>
    <xdr:to>
      <xdr:col>19</xdr:col>
      <xdr:colOff>177800</xdr:colOff>
      <xdr:row>58</xdr:row>
      <xdr:rowOff>3389</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908300" y="9863310"/>
          <a:ext cx="889000" cy="84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152821</xdr:rowOff>
    </xdr:from>
    <xdr:to>
      <xdr:col>20</xdr:col>
      <xdr:colOff>38100</xdr:colOff>
      <xdr:row>58</xdr:row>
      <xdr:rowOff>82971</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3746500" y="9925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74098</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530111" y="10018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71490</xdr:rowOff>
    </xdr:from>
    <xdr:to>
      <xdr:col>15</xdr:col>
      <xdr:colOff>50800</xdr:colOff>
      <xdr:row>58</xdr:row>
      <xdr:rowOff>3389</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2019300" y="9844140"/>
          <a:ext cx="889000" cy="103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143611</xdr:rowOff>
    </xdr:from>
    <xdr:to>
      <xdr:col>15</xdr:col>
      <xdr:colOff>101600</xdr:colOff>
      <xdr:row>58</xdr:row>
      <xdr:rowOff>73761</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2857500" y="991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64888</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641111" y="10008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2888</xdr:rowOff>
    </xdr:from>
    <xdr:to>
      <xdr:col>10</xdr:col>
      <xdr:colOff>114300</xdr:colOff>
      <xdr:row>57</xdr:row>
      <xdr:rowOff>71490</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a:off x="1130300" y="8746838"/>
          <a:ext cx="889000" cy="1097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146224</xdr:rowOff>
    </xdr:from>
    <xdr:to>
      <xdr:col>10</xdr:col>
      <xdr:colOff>165100</xdr:colOff>
      <xdr:row>58</xdr:row>
      <xdr:rowOff>76374</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968500" y="9918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67501</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752111" y="10011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94811</xdr:rowOff>
    </xdr:from>
    <xdr:to>
      <xdr:col>6</xdr:col>
      <xdr:colOff>38100</xdr:colOff>
      <xdr:row>52</xdr:row>
      <xdr:rowOff>24961</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079500" y="8838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16088</xdr:rowOff>
    </xdr:from>
    <xdr:ext cx="59901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30795" y="8931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48961</xdr:rowOff>
    </xdr:from>
    <xdr:to>
      <xdr:col>24</xdr:col>
      <xdr:colOff>114300</xdr:colOff>
      <xdr:row>56</xdr:row>
      <xdr:rowOff>150561</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4584700" y="9650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1988</xdr:rowOff>
    </xdr:from>
    <xdr:ext cx="534377" cy="259045"/>
    <xdr:sp macro="" textlink="">
      <xdr:nvSpPr>
        <xdr:cNvPr id="141" name="総務費該当値テキスト">
          <a:extLst>
            <a:ext uri="{FF2B5EF4-FFF2-40B4-BE49-F238E27FC236}">
              <a16:creationId xmlns:a16="http://schemas.microsoft.com/office/drawing/2014/main" id="{00000000-0008-0000-0700-00008D000000}"/>
            </a:ext>
          </a:extLst>
        </xdr:cNvPr>
        <xdr:cNvSpPr txBox="1"/>
      </xdr:nvSpPr>
      <xdr:spPr>
        <a:xfrm>
          <a:off x="4686300" y="9603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39860</xdr:rowOff>
    </xdr:from>
    <xdr:to>
      <xdr:col>20</xdr:col>
      <xdr:colOff>38100</xdr:colOff>
      <xdr:row>57</xdr:row>
      <xdr:rowOff>141460</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3746500" y="9812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157987</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3530111" y="9587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124039</xdr:rowOff>
    </xdr:from>
    <xdr:to>
      <xdr:col>15</xdr:col>
      <xdr:colOff>101600</xdr:colOff>
      <xdr:row>58</xdr:row>
      <xdr:rowOff>54189</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2857500" y="9896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70716</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2641111" y="9671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20690</xdr:rowOff>
    </xdr:from>
    <xdr:to>
      <xdr:col>10</xdr:col>
      <xdr:colOff>165100</xdr:colOff>
      <xdr:row>57</xdr:row>
      <xdr:rowOff>122290</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968500" y="979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138817</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1752111" y="9568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123538</xdr:rowOff>
    </xdr:from>
    <xdr:to>
      <xdr:col>6</xdr:col>
      <xdr:colOff>38100</xdr:colOff>
      <xdr:row>51</xdr:row>
      <xdr:rowOff>53688</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079500" y="8696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49</xdr:row>
      <xdr:rowOff>70215</xdr:rowOff>
    </xdr:from>
    <xdr:ext cx="599010"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830795" y="8471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a:extLst>
            <a:ext uri="{FF2B5EF4-FFF2-40B4-BE49-F238E27FC236}">
              <a16:creationId xmlns:a16="http://schemas.microsoft.com/office/drawing/2014/main" id="{00000000-0008-0000-07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91980</xdr:rowOff>
    </xdr:from>
    <xdr:to>
      <xdr:col>24</xdr:col>
      <xdr:colOff>62865</xdr:colOff>
      <xdr:row>77</xdr:row>
      <xdr:rowOff>23704</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4633595" y="12264930"/>
          <a:ext cx="1270" cy="960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27531</xdr:rowOff>
    </xdr:from>
    <xdr:ext cx="599010" cy="259045"/>
    <xdr:sp macro="" textlink="">
      <xdr:nvSpPr>
        <xdr:cNvPr id="175" name="民生費最小値テキスト">
          <a:extLst>
            <a:ext uri="{FF2B5EF4-FFF2-40B4-BE49-F238E27FC236}">
              <a16:creationId xmlns:a16="http://schemas.microsoft.com/office/drawing/2014/main" id="{00000000-0008-0000-0700-0000AF000000}"/>
            </a:ext>
          </a:extLst>
        </xdr:cNvPr>
        <xdr:cNvSpPr txBox="1"/>
      </xdr:nvSpPr>
      <xdr:spPr>
        <a:xfrm>
          <a:off x="4686300" y="13229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23704</xdr:rowOff>
    </xdr:from>
    <xdr:to>
      <xdr:col>24</xdr:col>
      <xdr:colOff>152400</xdr:colOff>
      <xdr:row>77</xdr:row>
      <xdr:rowOff>23704</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3225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38657</xdr:rowOff>
    </xdr:from>
    <xdr:ext cx="599010" cy="259045"/>
    <xdr:sp macro="" textlink="">
      <xdr:nvSpPr>
        <xdr:cNvPr id="177" name="民生費最大値テキスト">
          <a:extLst>
            <a:ext uri="{FF2B5EF4-FFF2-40B4-BE49-F238E27FC236}">
              <a16:creationId xmlns:a16="http://schemas.microsoft.com/office/drawing/2014/main" id="{00000000-0008-0000-0700-0000B1000000}"/>
            </a:ext>
          </a:extLst>
        </xdr:cNvPr>
        <xdr:cNvSpPr txBox="1"/>
      </xdr:nvSpPr>
      <xdr:spPr>
        <a:xfrm>
          <a:off x="4686300" y="12040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209,505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91980</xdr:rowOff>
    </xdr:from>
    <xdr:to>
      <xdr:col>24</xdr:col>
      <xdr:colOff>152400</xdr:colOff>
      <xdr:row>71</xdr:row>
      <xdr:rowOff>91980</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2264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4750</xdr:rowOff>
    </xdr:from>
    <xdr:to>
      <xdr:col>24</xdr:col>
      <xdr:colOff>63500</xdr:colOff>
      <xdr:row>75</xdr:row>
      <xdr:rowOff>38202</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3797300" y="12692050"/>
          <a:ext cx="838200" cy="204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21435</xdr:rowOff>
    </xdr:from>
    <xdr:ext cx="599010" cy="259045"/>
    <xdr:sp macro="" textlink="">
      <xdr:nvSpPr>
        <xdr:cNvPr id="180" name="民生費平均値テキスト">
          <a:extLst>
            <a:ext uri="{FF2B5EF4-FFF2-40B4-BE49-F238E27FC236}">
              <a16:creationId xmlns:a16="http://schemas.microsoft.com/office/drawing/2014/main" id="{00000000-0008-0000-0700-0000B4000000}"/>
            </a:ext>
          </a:extLst>
        </xdr:cNvPr>
        <xdr:cNvSpPr txBox="1"/>
      </xdr:nvSpPr>
      <xdr:spPr>
        <a:xfrm>
          <a:off x="4686300" y="127087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43008</xdr:rowOff>
    </xdr:from>
    <xdr:to>
      <xdr:col>24</xdr:col>
      <xdr:colOff>114300</xdr:colOff>
      <xdr:row>74</xdr:row>
      <xdr:rowOff>144608</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4584700" y="12730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38202</xdr:rowOff>
    </xdr:from>
    <xdr:to>
      <xdr:col>19</xdr:col>
      <xdr:colOff>177800</xdr:colOff>
      <xdr:row>76</xdr:row>
      <xdr:rowOff>61119</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908300" y="12896952"/>
          <a:ext cx="889000" cy="194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149155</xdr:rowOff>
    </xdr:from>
    <xdr:to>
      <xdr:col>20</xdr:col>
      <xdr:colOff>38100</xdr:colOff>
      <xdr:row>76</xdr:row>
      <xdr:rowOff>79305</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3746500" y="13007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70432</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3497795" y="13100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165018</xdr:rowOff>
    </xdr:from>
    <xdr:to>
      <xdr:col>15</xdr:col>
      <xdr:colOff>50800</xdr:colOff>
      <xdr:row>76</xdr:row>
      <xdr:rowOff>61119</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a:off x="2019300" y="12852318"/>
          <a:ext cx="889000" cy="239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130563</xdr:rowOff>
    </xdr:from>
    <xdr:to>
      <xdr:col>15</xdr:col>
      <xdr:colOff>101600</xdr:colOff>
      <xdr:row>77</xdr:row>
      <xdr:rowOff>60713</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2857500" y="13160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51840</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2608795" y="13253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165018</xdr:rowOff>
    </xdr:from>
    <xdr:to>
      <xdr:col>10</xdr:col>
      <xdr:colOff>114300</xdr:colOff>
      <xdr:row>78</xdr:row>
      <xdr:rowOff>3759</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flipV="1">
          <a:off x="1130300" y="12852318"/>
          <a:ext cx="889000" cy="524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131420</xdr:rowOff>
    </xdr:from>
    <xdr:to>
      <xdr:col>10</xdr:col>
      <xdr:colOff>165100</xdr:colOff>
      <xdr:row>76</xdr:row>
      <xdr:rowOff>61570</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968500" y="1299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52697</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719795" y="13082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112788</xdr:rowOff>
    </xdr:from>
    <xdr:to>
      <xdr:col>6</xdr:col>
      <xdr:colOff>38100</xdr:colOff>
      <xdr:row>79</xdr:row>
      <xdr:rowOff>42938</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079500" y="13485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34065</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830795" y="13578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125400</xdr:rowOff>
    </xdr:from>
    <xdr:to>
      <xdr:col>24</xdr:col>
      <xdr:colOff>114300</xdr:colOff>
      <xdr:row>74</xdr:row>
      <xdr:rowOff>55550</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4584700" y="1264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148277</xdr:rowOff>
    </xdr:from>
    <xdr:ext cx="599010" cy="259045"/>
    <xdr:sp macro="" textlink="">
      <xdr:nvSpPr>
        <xdr:cNvPr id="199" name="民生費該当値テキスト">
          <a:extLst>
            <a:ext uri="{FF2B5EF4-FFF2-40B4-BE49-F238E27FC236}">
              <a16:creationId xmlns:a16="http://schemas.microsoft.com/office/drawing/2014/main" id="{00000000-0008-0000-0700-0000C7000000}"/>
            </a:ext>
          </a:extLst>
        </xdr:cNvPr>
        <xdr:cNvSpPr txBox="1"/>
      </xdr:nvSpPr>
      <xdr:spPr>
        <a:xfrm>
          <a:off x="4686300" y="12492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158852</xdr:rowOff>
    </xdr:from>
    <xdr:to>
      <xdr:col>20</xdr:col>
      <xdr:colOff>38100</xdr:colOff>
      <xdr:row>75</xdr:row>
      <xdr:rowOff>89002</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3746500" y="12846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105529</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3497795" y="12621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10319</xdr:rowOff>
    </xdr:from>
    <xdr:to>
      <xdr:col>15</xdr:col>
      <xdr:colOff>101600</xdr:colOff>
      <xdr:row>76</xdr:row>
      <xdr:rowOff>111919</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2857500" y="13040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128446</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2608795" y="12815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114218</xdr:rowOff>
    </xdr:from>
    <xdr:to>
      <xdr:col>10</xdr:col>
      <xdr:colOff>165100</xdr:colOff>
      <xdr:row>75</xdr:row>
      <xdr:rowOff>44368</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968500" y="12801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60895</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1719795" y="12576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124409</xdr:rowOff>
    </xdr:from>
    <xdr:to>
      <xdr:col>6</xdr:col>
      <xdr:colOff>38100</xdr:colOff>
      <xdr:row>78</xdr:row>
      <xdr:rowOff>54559</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079500" y="13326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71086</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830795" y="13101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42811</xdr:rowOff>
    </xdr:from>
    <xdr:to>
      <xdr:col>24</xdr:col>
      <xdr:colOff>62865</xdr:colOff>
      <xdr:row>98</xdr:row>
      <xdr:rowOff>164618</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5473311"/>
          <a:ext cx="1270" cy="14934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168445</xdr:rowOff>
    </xdr:from>
    <xdr:ext cx="534377" cy="25904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6970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164618</xdr:rowOff>
    </xdr:from>
    <xdr:to>
      <xdr:col>24</xdr:col>
      <xdr:colOff>152400</xdr:colOff>
      <xdr:row>98</xdr:row>
      <xdr:rowOff>164618</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6966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160938</xdr:rowOff>
    </xdr:from>
    <xdr:ext cx="534377" cy="25904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5248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70,543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42811</xdr:rowOff>
    </xdr:from>
    <xdr:to>
      <xdr:col>24</xdr:col>
      <xdr:colOff>152400</xdr:colOff>
      <xdr:row>90</xdr:row>
      <xdr:rowOff>42811</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5473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118554</xdr:rowOff>
    </xdr:from>
    <xdr:to>
      <xdr:col>24</xdr:col>
      <xdr:colOff>63500</xdr:colOff>
      <xdr:row>98</xdr:row>
      <xdr:rowOff>164618</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3797300" y="16920654"/>
          <a:ext cx="838200" cy="46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123245</xdr:rowOff>
    </xdr:from>
    <xdr:ext cx="534377" cy="25904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64109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100368</xdr:rowOff>
    </xdr:from>
    <xdr:to>
      <xdr:col>24</xdr:col>
      <xdr:colOff>114300</xdr:colOff>
      <xdr:row>97</xdr:row>
      <xdr:rowOff>30518</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584700" y="16559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95541</xdr:rowOff>
    </xdr:from>
    <xdr:to>
      <xdr:col>19</xdr:col>
      <xdr:colOff>177800</xdr:colOff>
      <xdr:row>98</xdr:row>
      <xdr:rowOff>118554</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2908300" y="16211841"/>
          <a:ext cx="889000" cy="708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134544</xdr:rowOff>
    </xdr:from>
    <xdr:to>
      <xdr:col>20</xdr:col>
      <xdr:colOff>38100</xdr:colOff>
      <xdr:row>97</xdr:row>
      <xdr:rowOff>64694</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746500" y="16593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81221</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530111" y="16368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95541</xdr:rowOff>
    </xdr:from>
    <xdr:to>
      <xdr:col>15</xdr:col>
      <xdr:colOff>50800</xdr:colOff>
      <xdr:row>95</xdr:row>
      <xdr:rowOff>60261</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2019300" y="16211841"/>
          <a:ext cx="889000" cy="136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64212</xdr:rowOff>
    </xdr:from>
    <xdr:to>
      <xdr:col>15</xdr:col>
      <xdr:colOff>101600</xdr:colOff>
      <xdr:row>96</xdr:row>
      <xdr:rowOff>165812</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857500" y="1652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156939</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41111" y="16616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60261</xdr:rowOff>
    </xdr:from>
    <xdr:to>
      <xdr:col>10</xdr:col>
      <xdr:colOff>114300</xdr:colOff>
      <xdr:row>99</xdr:row>
      <xdr:rowOff>62967</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flipV="1">
          <a:off x="1130300" y="16348011"/>
          <a:ext cx="889000" cy="688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105474</xdr:rowOff>
    </xdr:from>
    <xdr:to>
      <xdr:col>10</xdr:col>
      <xdr:colOff>165100</xdr:colOff>
      <xdr:row>96</xdr:row>
      <xdr:rowOff>35624</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968500" y="16393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26751</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52111" y="16485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22720</xdr:rowOff>
    </xdr:from>
    <xdr:to>
      <xdr:col>6</xdr:col>
      <xdr:colOff>38100</xdr:colOff>
      <xdr:row>98</xdr:row>
      <xdr:rowOff>124320</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079500" y="1682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140847</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63111" y="16600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113818</xdr:rowOff>
    </xdr:from>
    <xdr:to>
      <xdr:col>24</xdr:col>
      <xdr:colOff>114300</xdr:colOff>
      <xdr:row>99</xdr:row>
      <xdr:rowOff>43968</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584700" y="16915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28745</xdr:rowOff>
    </xdr:from>
    <xdr:ext cx="534377" cy="25904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6830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67754</xdr:rowOff>
    </xdr:from>
    <xdr:to>
      <xdr:col>20</xdr:col>
      <xdr:colOff>38100</xdr:colOff>
      <xdr:row>98</xdr:row>
      <xdr:rowOff>169354</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746500" y="1686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160481</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530111" y="16962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44741</xdr:rowOff>
    </xdr:from>
    <xdr:to>
      <xdr:col>15</xdr:col>
      <xdr:colOff>101600</xdr:colOff>
      <xdr:row>94</xdr:row>
      <xdr:rowOff>146341</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857500" y="16161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162868</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41111" y="15936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9461</xdr:rowOff>
    </xdr:from>
    <xdr:to>
      <xdr:col>10</xdr:col>
      <xdr:colOff>165100</xdr:colOff>
      <xdr:row>95</xdr:row>
      <xdr:rowOff>111061</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968500" y="16297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127588</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52111" y="16072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12167</xdr:rowOff>
    </xdr:from>
    <xdr:to>
      <xdr:col>6</xdr:col>
      <xdr:colOff>38100</xdr:colOff>
      <xdr:row>99</xdr:row>
      <xdr:rowOff>113767</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079500" y="1698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104894</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63111" y="17078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166446</xdr:rowOff>
    </xdr:from>
    <xdr:to>
      <xdr:col>54</xdr:col>
      <xdr:colOff>189865</xdr:colOff>
      <xdr:row>38</xdr:row>
      <xdr:rowOff>65177</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309946"/>
          <a:ext cx="1270" cy="1270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69004</xdr:rowOff>
    </xdr:from>
    <xdr:ext cx="378565"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5841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65177</xdr:rowOff>
    </xdr:from>
    <xdr:to>
      <xdr:col>55</xdr:col>
      <xdr:colOff>88900</xdr:colOff>
      <xdr:row>38</xdr:row>
      <xdr:rowOff>65177</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580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113123</xdr:rowOff>
    </xdr:from>
    <xdr:ext cx="469744"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5085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166446</xdr:rowOff>
    </xdr:from>
    <xdr:to>
      <xdr:col>55</xdr:col>
      <xdr:colOff>88900</xdr:colOff>
      <xdr:row>30</xdr:row>
      <xdr:rowOff>166446</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309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76149</xdr:rowOff>
    </xdr:from>
    <xdr:to>
      <xdr:col>55</xdr:col>
      <xdr:colOff>0</xdr:colOff>
      <xdr:row>36</xdr:row>
      <xdr:rowOff>131699</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9639300" y="6248349"/>
          <a:ext cx="838200" cy="55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166996</xdr:rowOff>
    </xdr:from>
    <xdr:ext cx="469744"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3391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17119</xdr:rowOff>
    </xdr:from>
    <xdr:to>
      <xdr:col>55</xdr:col>
      <xdr:colOff>50800</xdr:colOff>
      <xdr:row>37</xdr:row>
      <xdr:rowOff>118719</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360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76149</xdr:rowOff>
    </xdr:from>
    <xdr:to>
      <xdr:col>50</xdr:col>
      <xdr:colOff>114300</xdr:colOff>
      <xdr:row>36</xdr:row>
      <xdr:rowOff>138328</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8750300" y="6248349"/>
          <a:ext cx="889000" cy="62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113589</xdr:rowOff>
    </xdr:from>
    <xdr:to>
      <xdr:col>50</xdr:col>
      <xdr:colOff>165100</xdr:colOff>
      <xdr:row>37</xdr:row>
      <xdr:rowOff>43739</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285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34866</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04428" y="6378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138328</xdr:rowOff>
    </xdr:from>
    <xdr:to>
      <xdr:col>45</xdr:col>
      <xdr:colOff>177800</xdr:colOff>
      <xdr:row>36</xdr:row>
      <xdr:rowOff>156159</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7861300" y="6310528"/>
          <a:ext cx="889000" cy="17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120218</xdr:rowOff>
    </xdr:from>
    <xdr:to>
      <xdr:col>46</xdr:col>
      <xdr:colOff>38100</xdr:colOff>
      <xdr:row>37</xdr:row>
      <xdr:rowOff>50368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292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41495</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15428" y="6385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156159</xdr:rowOff>
    </xdr:from>
    <xdr:to>
      <xdr:col>41</xdr:col>
      <xdr:colOff>50800</xdr:colOff>
      <xdr:row>36</xdr:row>
      <xdr:rowOff>161646</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6972300" y="6328359"/>
          <a:ext cx="889000"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96215</xdr:rowOff>
    </xdr:from>
    <xdr:to>
      <xdr:col>41</xdr:col>
      <xdr:colOff>101600</xdr:colOff>
      <xdr:row>37</xdr:row>
      <xdr:rowOff>26365</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26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42892</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26428" y="6043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93929</xdr:rowOff>
    </xdr:from>
    <xdr:to>
      <xdr:col>36</xdr:col>
      <xdr:colOff>165100</xdr:colOff>
      <xdr:row>37</xdr:row>
      <xdr:rowOff>24079</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266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40606</xdr:rowOff>
    </xdr:from>
    <xdr:ext cx="469744"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37428" y="6041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80899</xdr:rowOff>
    </xdr:from>
    <xdr:to>
      <xdr:col>55</xdr:col>
      <xdr:colOff>50800</xdr:colOff>
      <xdr:row>37</xdr:row>
      <xdr:rowOff>11049</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6253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103776</xdr:rowOff>
    </xdr:from>
    <xdr:ext cx="469744"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6104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25349</xdr:rowOff>
    </xdr:from>
    <xdr:to>
      <xdr:col>50</xdr:col>
      <xdr:colOff>165100</xdr:colOff>
      <xdr:row>36</xdr:row>
      <xdr:rowOff>126949</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6197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34</xdr:row>
      <xdr:rowOff>143476</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404428" y="5972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87528</xdr:rowOff>
    </xdr:from>
    <xdr:to>
      <xdr:col>46</xdr:col>
      <xdr:colOff>38100</xdr:colOff>
      <xdr:row>37</xdr:row>
      <xdr:rowOff>17678</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625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34205</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515428" y="6034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105359</xdr:rowOff>
    </xdr:from>
    <xdr:to>
      <xdr:col>41</xdr:col>
      <xdr:colOff>101600</xdr:colOff>
      <xdr:row>37</xdr:row>
      <xdr:rowOff>35509</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6277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26636</xdr:rowOff>
    </xdr:from>
    <xdr:ext cx="469744"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626428" y="6370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110846</xdr:rowOff>
    </xdr:from>
    <xdr:to>
      <xdr:col>36</xdr:col>
      <xdr:colOff>165100</xdr:colOff>
      <xdr:row>37</xdr:row>
      <xdr:rowOff>40996</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6283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32123</xdr:rowOff>
    </xdr:from>
    <xdr:ext cx="469744"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737428" y="6375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145918</xdr:rowOff>
    </xdr:from>
    <xdr:to>
      <xdr:col>54</xdr:col>
      <xdr:colOff>189865</xdr:colOff>
      <xdr:row>58</xdr:row>
      <xdr:rowOff>36144</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889868"/>
          <a:ext cx="1270" cy="1090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39971</xdr:rowOff>
    </xdr:from>
    <xdr:ext cx="469744"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9984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36144</xdr:rowOff>
    </xdr:from>
    <xdr:to>
      <xdr:col>55</xdr:col>
      <xdr:colOff>88900</xdr:colOff>
      <xdr:row>58</xdr:row>
      <xdr:rowOff>36144</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9980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92595</xdr:rowOff>
    </xdr:from>
    <xdr:ext cx="534377"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665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26,114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145918</xdr:rowOff>
    </xdr:from>
    <xdr:to>
      <xdr:col>55</xdr:col>
      <xdr:colOff>88900</xdr:colOff>
      <xdr:row>51</xdr:row>
      <xdr:rowOff>145918</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889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30704</xdr:rowOff>
    </xdr:from>
    <xdr:to>
      <xdr:col>55</xdr:col>
      <xdr:colOff>0</xdr:colOff>
      <xdr:row>58</xdr:row>
      <xdr:rowOff>36144</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9639300" y="9974804"/>
          <a:ext cx="838200" cy="5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154982</xdr:rowOff>
    </xdr:from>
    <xdr:ext cx="534377"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4132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132105</xdr:rowOff>
    </xdr:from>
    <xdr:to>
      <xdr:col>55</xdr:col>
      <xdr:colOff>50800</xdr:colOff>
      <xdr:row>56</xdr:row>
      <xdr:rowOff>62255</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56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30704</xdr:rowOff>
    </xdr:from>
    <xdr:to>
      <xdr:col>50</xdr:col>
      <xdr:colOff>114300</xdr:colOff>
      <xdr:row>58</xdr:row>
      <xdr:rowOff>38064</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8750300" y="9974804"/>
          <a:ext cx="889000" cy="7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128311</xdr:rowOff>
    </xdr:from>
    <xdr:to>
      <xdr:col>50</xdr:col>
      <xdr:colOff>165100</xdr:colOff>
      <xdr:row>56</xdr:row>
      <xdr:rowOff>58461</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558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74988</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72111" y="9333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38064</xdr:rowOff>
    </xdr:from>
    <xdr:to>
      <xdr:col>45</xdr:col>
      <xdr:colOff>177800</xdr:colOff>
      <xdr:row>58</xdr:row>
      <xdr:rowOff>56261</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61300" y="9982164"/>
          <a:ext cx="889000" cy="18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153502</xdr:rowOff>
    </xdr:from>
    <xdr:to>
      <xdr:col>46</xdr:col>
      <xdr:colOff>38100</xdr:colOff>
      <xdr:row>56</xdr:row>
      <xdr:rowOff>83652</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583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54</xdr:row>
      <xdr:rowOff>100179</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15428" y="9358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56261</xdr:rowOff>
    </xdr:from>
    <xdr:to>
      <xdr:col>41</xdr:col>
      <xdr:colOff>50800</xdr:colOff>
      <xdr:row>58</xdr:row>
      <xdr:rowOff>66868</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6972300" y="10000361"/>
          <a:ext cx="889000" cy="10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156749</xdr:rowOff>
    </xdr:from>
    <xdr:to>
      <xdr:col>41</xdr:col>
      <xdr:colOff>101600</xdr:colOff>
      <xdr:row>56</xdr:row>
      <xdr:rowOff>86899</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58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54</xdr:row>
      <xdr:rowOff>103426</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26428" y="9361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32985</xdr:rowOff>
    </xdr:from>
    <xdr:to>
      <xdr:col>36</xdr:col>
      <xdr:colOff>165100</xdr:colOff>
      <xdr:row>56</xdr:row>
      <xdr:rowOff>134585</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634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54</xdr:row>
      <xdr:rowOff>151112</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37428" y="9409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156794</xdr:rowOff>
    </xdr:from>
    <xdr:to>
      <xdr:col>55</xdr:col>
      <xdr:colOff>50800</xdr:colOff>
      <xdr:row>58</xdr:row>
      <xdr:rowOff>86944</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929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71721</xdr:rowOff>
    </xdr:from>
    <xdr:ext cx="469744"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844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151354</xdr:rowOff>
    </xdr:from>
    <xdr:to>
      <xdr:col>50</xdr:col>
      <xdr:colOff>165100</xdr:colOff>
      <xdr:row>58</xdr:row>
      <xdr:rowOff>81504</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924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72631</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04428" y="10016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158714</xdr:rowOff>
    </xdr:from>
    <xdr:to>
      <xdr:col>46</xdr:col>
      <xdr:colOff>38100</xdr:colOff>
      <xdr:row>58</xdr:row>
      <xdr:rowOff>88864</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931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79991</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515428" y="10024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5461</xdr:rowOff>
    </xdr:from>
    <xdr:to>
      <xdr:col>41</xdr:col>
      <xdr:colOff>101600</xdr:colOff>
      <xdr:row>58</xdr:row>
      <xdr:rowOff>107061</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949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98188</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626428" y="1004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16068</xdr:rowOff>
    </xdr:from>
    <xdr:to>
      <xdr:col>36</xdr:col>
      <xdr:colOff>165100</xdr:colOff>
      <xdr:row>58</xdr:row>
      <xdr:rowOff>117668</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960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108795</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37428" y="10052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3416</xdr:rowOff>
    </xdr:from>
    <xdr:to>
      <xdr:col>54</xdr:col>
      <xdr:colOff>189865</xdr:colOff>
      <xdr:row>78</xdr:row>
      <xdr:rowOff>28944</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176366"/>
          <a:ext cx="1270" cy="12256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32771</xdr:rowOff>
    </xdr:from>
    <xdr:ext cx="469744"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405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28944</xdr:rowOff>
    </xdr:from>
    <xdr:to>
      <xdr:col>55</xdr:col>
      <xdr:colOff>88900</xdr:colOff>
      <xdr:row>78</xdr:row>
      <xdr:rowOff>28944</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402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121543</xdr:rowOff>
    </xdr:from>
    <xdr:ext cx="534377"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1951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37,077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3416</xdr:rowOff>
    </xdr:from>
    <xdr:to>
      <xdr:col>55</xdr:col>
      <xdr:colOff>88900</xdr:colOff>
      <xdr:row>71</xdr:row>
      <xdr:rowOff>3416</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176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72</xdr:row>
      <xdr:rowOff>129108</xdr:rowOff>
    </xdr:from>
    <xdr:to>
      <xdr:col>55</xdr:col>
      <xdr:colOff>0</xdr:colOff>
      <xdr:row>75</xdr:row>
      <xdr:rowOff>40640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9639300" y="12473508"/>
          <a:ext cx="838200" cy="425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4157</xdr:rowOff>
    </xdr:from>
    <xdr:ext cx="534377"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28629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25730</xdr:rowOff>
    </xdr:from>
    <xdr:to>
      <xdr:col>55</xdr:col>
      <xdr:colOff>50800</xdr:colOff>
      <xdr:row>75</xdr:row>
      <xdr:rowOff>127330</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2884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72</xdr:row>
      <xdr:rowOff>101981</xdr:rowOff>
    </xdr:from>
    <xdr:to>
      <xdr:col>50</xdr:col>
      <xdr:colOff>114300</xdr:colOff>
      <xdr:row>72</xdr:row>
      <xdr:rowOff>129108</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8750300" y="12446381"/>
          <a:ext cx="889000" cy="27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55143</xdr:rowOff>
    </xdr:from>
    <xdr:to>
      <xdr:col>50</xdr:col>
      <xdr:colOff>165100</xdr:colOff>
      <xdr:row>75</xdr:row>
      <xdr:rowOff>156744</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291389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147871</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372111" y="13006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71</xdr:row>
      <xdr:rowOff>106858</xdr:rowOff>
    </xdr:from>
    <xdr:to>
      <xdr:col>45</xdr:col>
      <xdr:colOff>177800</xdr:colOff>
      <xdr:row>72</xdr:row>
      <xdr:rowOff>101981</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7861300" y="12279808"/>
          <a:ext cx="889000" cy="166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152108</xdr:rowOff>
    </xdr:from>
    <xdr:to>
      <xdr:col>46</xdr:col>
      <xdr:colOff>38100</xdr:colOff>
      <xdr:row>75</xdr:row>
      <xdr:rowOff>82258</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2839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73385</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483111" y="12932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71</xdr:row>
      <xdr:rowOff>106858</xdr:rowOff>
    </xdr:from>
    <xdr:to>
      <xdr:col>41</xdr:col>
      <xdr:colOff>50800</xdr:colOff>
      <xdr:row>72</xdr:row>
      <xdr:rowOff>108382</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6972300" y="12279808"/>
          <a:ext cx="889000" cy="172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131800</xdr:rowOff>
    </xdr:from>
    <xdr:to>
      <xdr:col>41</xdr:col>
      <xdr:colOff>101600</xdr:colOff>
      <xdr:row>75</xdr:row>
      <xdr:rowOff>61950</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281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53077</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594111" y="12911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131039</xdr:rowOff>
    </xdr:from>
    <xdr:to>
      <xdr:col>36</xdr:col>
      <xdr:colOff>165100</xdr:colOff>
      <xdr:row>75</xdr:row>
      <xdr:rowOff>61189</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281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52316</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05111" y="12911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161290</xdr:rowOff>
    </xdr:from>
    <xdr:to>
      <xdr:col>55</xdr:col>
      <xdr:colOff>50800</xdr:colOff>
      <xdr:row>75</xdr:row>
      <xdr:rowOff>91440</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284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12717</xdr:rowOff>
    </xdr:from>
    <xdr:ext cx="534377"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2700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72</xdr:row>
      <xdr:rowOff>78308</xdr:rowOff>
    </xdr:from>
    <xdr:to>
      <xdr:col>50</xdr:col>
      <xdr:colOff>165100</xdr:colOff>
      <xdr:row>73</xdr:row>
      <xdr:rowOff>8458</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2422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71</xdr:row>
      <xdr:rowOff>24985</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372111" y="12197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72</xdr:row>
      <xdr:rowOff>51181</xdr:rowOff>
    </xdr:from>
    <xdr:to>
      <xdr:col>46</xdr:col>
      <xdr:colOff>38100</xdr:colOff>
      <xdr:row>72</xdr:row>
      <xdr:rowOff>152781</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2395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70</xdr:row>
      <xdr:rowOff>169308</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483111" y="12170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71</xdr:row>
      <xdr:rowOff>56058</xdr:rowOff>
    </xdr:from>
    <xdr:to>
      <xdr:col>41</xdr:col>
      <xdr:colOff>101600</xdr:colOff>
      <xdr:row>71</xdr:row>
      <xdr:rowOff>157658</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2229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70</xdr:row>
      <xdr:rowOff>2735</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594111" y="12004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72</xdr:row>
      <xdr:rowOff>57582</xdr:rowOff>
    </xdr:from>
    <xdr:to>
      <xdr:col>36</xdr:col>
      <xdr:colOff>165100</xdr:colOff>
      <xdr:row>72</xdr:row>
      <xdr:rowOff>159182</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2401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71</xdr:row>
      <xdr:rowOff>4259</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05111" y="12177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38298</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15179</xdr:rowOff>
    </xdr:from>
    <xdr:to>
      <xdr:col>54</xdr:col>
      <xdr:colOff>189865</xdr:colOff>
      <xdr:row>99</xdr:row>
      <xdr:rowOff>118669</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617129"/>
          <a:ext cx="1270" cy="1475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122496</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7096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118669</xdr:rowOff>
    </xdr:from>
    <xdr:to>
      <xdr:col>55</xdr:col>
      <xdr:colOff>88900</xdr:colOff>
      <xdr:row>99</xdr:row>
      <xdr:rowOff>118669</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70922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133306</xdr:rowOff>
    </xdr:from>
    <xdr:ext cx="534377"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392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74,563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15179</xdr:rowOff>
    </xdr:from>
    <xdr:to>
      <xdr:col>55</xdr:col>
      <xdr:colOff>88900</xdr:colOff>
      <xdr:row>91</xdr:row>
      <xdr:rowOff>15179</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617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54170</xdr:rowOff>
    </xdr:from>
    <xdr:to>
      <xdr:col>55</xdr:col>
      <xdr:colOff>0</xdr:colOff>
      <xdr:row>97</xdr:row>
      <xdr:rowOff>114325</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9639300" y="16684820"/>
          <a:ext cx="838200" cy="60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116936</xdr:rowOff>
    </xdr:from>
    <xdr:ext cx="534377"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2332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94059</xdr:rowOff>
    </xdr:from>
    <xdr:to>
      <xdr:col>55</xdr:col>
      <xdr:colOff>50800</xdr:colOff>
      <xdr:row>96</xdr:row>
      <xdr:rowOff>24209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38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114325</xdr:rowOff>
    </xdr:from>
    <xdr:to>
      <xdr:col>50</xdr:col>
      <xdr:colOff>114300</xdr:colOff>
      <xdr:row>98</xdr:row>
      <xdr:rowOff>14362</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8750300" y="16744975"/>
          <a:ext cx="889000" cy="71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38249</xdr:rowOff>
    </xdr:from>
    <xdr:to>
      <xdr:col>50</xdr:col>
      <xdr:colOff>165100</xdr:colOff>
      <xdr:row>96</xdr:row>
      <xdr:rowOff>139849</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497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156376</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72111" y="16272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7243</xdr:rowOff>
    </xdr:from>
    <xdr:to>
      <xdr:col>45</xdr:col>
      <xdr:colOff>177800</xdr:colOff>
      <xdr:row>98</xdr:row>
      <xdr:rowOff>14362</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7861300" y="16809343"/>
          <a:ext cx="889000" cy="7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108069</xdr:rowOff>
    </xdr:from>
    <xdr:to>
      <xdr:col>46</xdr:col>
      <xdr:colOff>38100</xdr:colOff>
      <xdr:row>97</xdr:row>
      <xdr:rowOff>38219</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567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54746</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83111" y="16342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158249</xdr:rowOff>
    </xdr:from>
    <xdr:to>
      <xdr:col>41</xdr:col>
      <xdr:colOff>50800</xdr:colOff>
      <xdr:row>98</xdr:row>
      <xdr:rowOff>7243</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6972300" y="16617449"/>
          <a:ext cx="889000" cy="191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89815</xdr:rowOff>
    </xdr:from>
    <xdr:to>
      <xdr:col>41</xdr:col>
      <xdr:colOff>101600</xdr:colOff>
      <xdr:row>97</xdr:row>
      <xdr:rowOff>19965</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54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36492</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6324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61599</xdr:rowOff>
    </xdr:from>
    <xdr:to>
      <xdr:col>36</xdr:col>
      <xdr:colOff>165100</xdr:colOff>
      <xdr:row>96</xdr:row>
      <xdr:rowOff>163199</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520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8276</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6296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3370</xdr:rowOff>
    </xdr:from>
    <xdr:to>
      <xdr:col>55</xdr:col>
      <xdr:colOff>50800</xdr:colOff>
      <xdr:row>97</xdr:row>
      <xdr:rowOff>104970</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63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153247</xdr:rowOff>
    </xdr:from>
    <xdr:ext cx="534377"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6612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63525</xdr:rowOff>
    </xdr:from>
    <xdr:to>
      <xdr:col>50</xdr:col>
      <xdr:colOff>165100</xdr:colOff>
      <xdr:row>97</xdr:row>
      <xdr:rowOff>165125</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694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156252</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72111" y="16786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135012</xdr:rowOff>
    </xdr:from>
    <xdr:to>
      <xdr:col>46</xdr:col>
      <xdr:colOff>38100</xdr:colOff>
      <xdr:row>98</xdr:row>
      <xdr:rowOff>65162</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765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56289</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83111" y="16858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127893</xdr:rowOff>
    </xdr:from>
    <xdr:to>
      <xdr:col>41</xdr:col>
      <xdr:colOff>101600</xdr:colOff>
      <xdr:row>98</xdr:row>
      <xdr:rowOff>58043</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758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49170</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94111" y="16851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107449</xdr:rowOff>
    </xdr:from>
    <xdr:to>
      <xdr:col>36</xdr:col>
      <xdr:colOff>165100</xdr:colOff>
      <xdr:row>97</xdr:row>
      <xdr:rowOff>37599</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566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28726</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705111" y="16659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136881</xdr:rowOff>
    </xdr:from>
    <xdr:to>
      <xdr:col>85</xdr:col>
      <xdr:colOff>126364</xdr:colOff>
      <xdr:row>38</xdr:row>
      <xdr:rowOff>138443</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280381"/>
          <a:ext cx="1269" cy="13731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142270</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657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138443</xdr:rowOff>
    </xdr:from>
    <xdr:to>
      <xdr:col>86</xdr:col>
      <xdr:colOff>25400</xdr:colOff>
      <xdr:row>38</xdr:row>
      <xdr:rowOff>138443</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653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83558</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055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48,074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136881</xdr:rowOff>
    </xdr:from>
    <xdr:to>
      <xdr:col>86</xdr:col>
      <xdr:colOff>25400</xdr:colOff>
      <xdr:row>30</xdr:row>
      <xdr:rowOff>136881</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280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49441</xdr:rowOff>
    </xdr:from>
    <xdr:to>
      <xdr:col>85</xdr:col>
      <xdr:colOff>127000</xdr:colOff>
      <xdr:row>36</xdr:row>
      <xdr:rowOff>51498</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221641"/>
          <a:ext cx="838200"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49877</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3935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71450</xdr:rowOff>
    </xdr:from>
    <xdr:to>
      <xdr:col>85</xdr:col>
      <xdr:colOff>177800</xdr:colOff>
      <xdr:row>38</xdr:row>
      <xdr:rowOff>1600</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41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51498</xdr:rowOff>
    </xdr:from>
    <xdr:to>
      <xdr:col>81</xdr:col>
      <xdr:colOff>50800</xdr:colOff>
      <xdr:row>36</xdr:row>
      <xdr:rowOff>77026</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6223698"/>
          <a:ext cx="889000" cy="25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99378</xdr:rowOff>
    </xdr:from>
    <xdr:to>
      <xdr:col>81</xdr:col>
      <xdr:colOff>101600</xdr:colOff>
      <xdr:row>38</xdr:row>
      <xdr:rowOff>29528</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443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20655</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535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77026</xdr:rowOff>
    </xdr:from>
    <xdr:to>
      <xdr:col>76</xdr:col>
      <xdr:colOff>114300</xdr:colOff>
      <xdr:row>36</xdr:row>
      <xdr:rowOff>78549</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3703300" y="6249226"/>
          <a:ext cx="889000" cy="1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111189</xdr:rowOff>
    </xdr:from>
    <xdr:to>
      <xdr:col>76</xdr:col>
      <xdr:colOff>165100</xdr:colOff>
      <xdr:row>38</xdr:row>
      <xdr:rowOff>41339</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45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32466</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547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49708</xdr:rowOff>
    </xdr:from>
    <xdr:to>
      <xdr:col>71</xdr:col>
      <xdr:colOff>177800</xdr:colOff>
      <xdr:row>36</xdr:row>
      <xdr:rowOff>78549</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2814300" y="6221908"/>
          <a:ext cx="889000" cy="28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125057</xdr:rowOff>
    </xdr:from>
    <xdr:to>
      <xdr:col>72</xdr:col>
      <xdr:colOff>38100</xdr:colOff>
      <xdr:row>38</xdr:row>
      <xdr:rowOff>55207</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468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46334</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561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68783</xdr:rowOff>
    </xdr:from>
    <xdr:to>
      <xdr:col>67</xdr:col>
      <xdr:colOff>101600</xdr:colOff>
      <xdr:row>37</xdr:row>
      <xdr:rowOff>170383</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412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161510</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505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170091</xdr:rowOff>
    </xdr:from>
    <xdr:to>
      <xdr:col>85</xdr:col>
      <xdr:colOff>177800</xdr:colOff>
      <xdr:row>36</xdr:row>
      <xdr:rowOff>100241</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170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21518</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022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698</xdr:rowOff>
    </xdr:from>
    <xdr:to>
      <xdr:col>81</xdr:col>
      <xdr:colOff>101600</xdr:colOff>
      <xdr:row>36</xdr:row>
      <xdr:rowOff>102298</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172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118825</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5948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26226</xdr:rowOff>
    </xdr:from>
    <xdr:to>
      <xdr:col>76</xdr:col>
      <xdr:colOff>165100</xdr:colOff>
      <xdr:row>36</xdr:row>
      <xdr:rowOff>127826</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198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144353</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5973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27749</xdr:rowOff>
    </xdr:from>
    <xdr:to>
      <xdr:col>72</xdr:col>
      <xdr:colOff>38100</xdr:colOff>
      <xdr:row>36</xdr:row>
      <xdr:rowOff>129349</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199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145876</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5975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170358</xdr:rowOff>
    </xdr:from>
    <xdr:to>
      <xdr:col>67</xdr:col>
      <xdr:colOff>101600</xdr:colOff>
      <xdr:row>36</xdr:row>
      <xdr:rowOff>100508</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171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117035</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5946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21970</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38299</xdr:rowOff>
    </xdr:from>
    <xdr:ext cx="53129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914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6" name="教育費グラフ枠">
          <a:extLst>
            <a:ext uri="{FF2B5EF4-FFF2-40B4-BE49-F238E27FC236}">
              <a16:creationId xmlns:a16="http://schemas.microsoft.com/office/drawing/2014/main" id="{00000000-0008-0000-0700-00004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56848</xdr:rowOff>
    </xdr:from>
    <xdr:to>
      <xdr:col>85</xdr:col>
      <xdr:colOff>126364</xdr:colOff>
      <xdr:row>59</xdr:row>
      <xdr:rowOff>10214</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6317595" y="8800798"/>
          <a:ext cx="1269" cy="1324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14041</xdr:rowOff>
    </xdr:from>
    <xdr:ext cx="534377" cy="259045"/>
    <xdr:sp macro="" textlink="">
      <xdr:nvSpPr>
        <xdr:cNvPr id="578" name="教育費最小値テキスト">
          <a:extLst>
            <a:ext uri="{FF2B5EF4-FFF2-40B4-BE49-F238E27FC236}">
              <a16:creationId xmlns:a16="http://schemas.microsoft.com/office/drawing/2014/main" id="{00000000-0008-0000-0700-000042020000}"/>
            </a:ext>
          </a:extLst>
        </xdr:cNvPr>
        <xdr:cNvSpPr txBox="1"/>
      </xdr:nvSpPr>
      <xdr:spPr>
        <a:xfrm>
          <a:off x="16370300" y="1012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10214</xdr:rowOff>
    </xdr:from>
    <xdr:to>
      <xdr:col>86</xdr:col>
      <xdr:colOff>25400</xdr:colOff>
      <xdr:row>59</xdr:row>
      <xdr:rowOff>10214</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10125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3525</xdr:rowOff>
    </xdr:from>
    <xdr:ext cx="534377" cy="259045"/>
    <xdr:sp macro="" textlink="">
      <xdr:nvSpPr>
        <xdr:cNvPr id="580" name="教育費最大値テキスト">
          <a:extLst>
            <a:ext uri="{FF2B5EF4-FFF2-40B4-BE49-F238E27FC236}">
              <a16:creationId xmlns:a16="http://schemas.microsoft.com/office/drawing/2014/main" id="{00000000-0008-0000-0700-000044020000}"/>
            </a:ext>
          </a:extLst>
        </xdr:cNvPr>
        <xdr:cNvSpPr txBox="1"/>
      </xdr:nvSpPr>
      <xdr:spPr>
        <a:xfrm>
          <a:off x="16370300" y="8576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83,287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56848</xdr:rowOff>
    </xdr:from>
    <xdr:to>
      <xdr:col>86</xdr:col>
      <xdr:colOff>25400</xdr:colOff>
      <xdr:row>51</xdr:row>
      <xdr:rowOff>56848</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6230600" y="8800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159490</xdr:rowOff>
    </xdr:from>
    <xdr:to>
      <xdr:col>85</xdr:col>
      <xdr:colOff>127000</xdr:colOff>
      <xdr:row>58</xdr:row>
      <xdr:rowOff>125625</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5481300" y="9589240"/>
          <a:ext cx="838200" cy="48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169805</xdr:rowOff>
    </xdr:from>
    <xdr:ext cx="534377" cy="259045"/>
    <xdr:sp macro="" textlink="">
      <xdr:nvSpPr>
        <xdr:cNvPr id="583" name="教育費平均値テキスト">
          <a:extLst>
            <a:ext uri="{FF2B5EF4-FFF2-40B4-BE49-F238E27FC236}">
              <a16:creationId xmlns:a16="http://schemas.microsoft.com/office/drawing/2014/main" id="{00000000-0008-0000-0700-000047020000}"/>
            </a:ext>
          </a:extLst>
        </xdr:cNvPr>
        <xdr:cNvSpPr txBox="1"/>
      </xdr:nvSpPr>
      <xdr:spPr>
        <a:xfrm>
          <a:off x="16370300" y="95995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19928</xdr:rowOff>
    </xdr:from>
    <xdr:to>
      <xdr:col>85</xdr:col>
      <xdr:colOff>177800</xdr:colOff>
      <xdr:row>56</xdr:row>
      <xdr:rowOff>121528</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6268700" y="962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18020</xdr:rowOff>
    </xdr:from>
    <xdr:to>
      <xdr:col>81</xdr:col>
      <xdr:colOff>50800</xdr:colOff>
      <xdr:row>58</xdr:row>
      <xdr:rowOff>125625</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4592300" y="9962120"/>
          <a:ext cx="889000" cy="107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98272</xdr:rowOff>
    </xdr:from>
    <xdr:to>
      <xdr:col>81</xdr:col>
      <xdr:colOff>101600</xdr:colOff>
      <xdr:row>57</xdr:row>
      <xdr:rowOff>28422</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5430500" y="9699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44949</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14111" y="9474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33924</xdr:rowOff>
    </xdr:from>
    <xdr:to>
      <xdr:col>76</xdr:col>
      <xdr:colOff>114300</xdr:colOff>
      <xdr:row>58</xdr:row>
      <xdr:rowOff>18020</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a:off x="13703300" y="9806574"/>
          <a:ext cx="889000" cy="155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99971</xdr:rowOff>
    </xdr:from>
    <xdr:to>
      <xdr:col>76</xdr:col>
      <xdr:colOff>165100</xdr:colOff>
      <xdr:row>58</xdr:row>
      <xdr:rowOff>30121</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4541500" y="9872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46648</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325111" y="9647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136173</xdr:rowOff>
    </xdr:from>
    <xdr:to>
      <xdr:col>71</xdr:col>
      <xdr:colOff>177800</xdr:colOff>
      <xdr:row>57</xdr:row>
      <xdr:rowOff>33924</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a:off x="12814300" y="9394473"/>
          <a:ext cx="889000" cy="412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144874</xdr:rowOff>
    </xdr:from>
    <xdr:to>
      <xdr:col>72</xdr:col>
      <xdr:colOff>38100</xdr:colOff>
      <xdr:row>58</xdr:row>
      <xdr:rowOff>75024</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3652500" y="9917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66151</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10010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93211</xdr:rowOff>
    </xdr:from>
    <xdr:to>
      <xdr:col>67</xdr:col>
      <xdr:colOff>101600</xdr:colOff>
      <xdr:row>57</xdr:row>
      <xdr:rowOff>23361</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2763500" y="9694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14488</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9787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108690</xdr:rowOff>
    </xdr:from>
    <xdr:to>
      <xdr:col>85</xdr:col>
      <xdr:colOff>177800</xdr:colOff>
      <xdr:row>56</xdr:row>
      <xdr:rowOff>38840</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6268700" y="953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131567</xdr:rowOff>
    </xdr:from>
    <xdr:ext cx="534377" cy="259045"/>
    <xdr:sp macro="" textlink="">
      <xdr:nvSpPr>
        <xdr:cNvPr id="602" name="教育費該当値テキスト">
          <a:extLst>
            <a:ext uri="{FF2B5EF4-FFF2-40B4-BE49-F238E27FC236}">
              <a16:creationId xmlns:a16="http://schemas.microsoft.com/office/drawing/2014/main" id="{00000000-0008-0000-0700-00005A020000}"/>
            </a:ext>
          </a:extLst>
        </xdr:cNvPr>
        <xdr:cNvSpPr txBox="1"/>
      </xdr:nvSpPr>
      <xdr:spPr>
        <a:xfrm>
          <a:off x="16370300" y="9389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74825</xdr:rowOff>
    </xdr:from>
    <xdr:to>
      <xdr:col>81</xdr:col>
      <xdr:colOff>101600</xdr:colOff>
      <xdr:row>59</xdr:row>
      <xdr:rowOff>4975</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5430500" y="10018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167552</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5214111" y="10111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138670</xdr:rowOff>
    </xdr:from>
    <xdr:to>
      <xdr:col>76</xdr:col>
      <xdr:colOff>165100</xdr:colOff>
      <xdr:row>58</xdr:row>
      <xdr:rowOff>68820</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4541500" y="991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59947</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4325111" y="10004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154574</xdr:rowOff>
    </xdr:from>
    <xdr:to>
      <xdr:col>72</xdr:col>
      <xdr:colOff>38100</xdr:colOff>
      <xdr:row>57</xdr:row>
      <xdr:rowOff>84724</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3652500" y="9755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101251</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3436111" y="9531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85373</xdr:rowOff>
    </xdr:from>
    <xdr:to>
      <xdr:col>67</xdr:col>
      <xdr:colOff>101600</xdr:colOff>
      <xdr:row>55</xdr:row>
      <xdr:rowOff>15523</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2763500" y="9343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32050</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547111" y="9118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5" name="災害復旧費グラフ枠">
          <a:extLst>
            <a:ext uri="{FF2B5EF4-FFF2-40B4-BE49-F238E27FC236}">
              <a16:creationId xmlns:a16="http://schemas.microsoft.com/office/drawing/2014/main" id="{00000000-0008-0000-0700-00007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110417</xdr:rowOff>
    </xdr:from>
    <xdr:to>
      <xdr:col>85</xdr:col>
      <xdr:colOff>126364</xdr:colOff>
      <xdr:row>79</xdr:row>
      <xdr:rowOff>98879</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6317595" y="12111917"/>
          <a:ext cx="1269" cy="15315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7" name="災害復旧費最小値テキスト">
          <a:extLst>
            <a:ext uri="{FF2B5EF4-FFF2-40B4-BE49-F238E27FC236}">
              <a16:creationId xmlns:a16="http://schemas.microsoft.com/office/drawing/2014/main" id="{00000000-0008-0000-0700-00007D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57094</xdr:rowOff>
    </xdr:from>
    <xdr:ext cx="534377" cy="259045"/>
    <xdr:sp macro="" textlink="">
      <xdr:nvSpPr>
        <xdr:cNvPr id="639" name="災害復旧費最大値テキスト">
          <a:extLst>
            <a:ext uri="{FF2B5EF4-FFF2-40B4-BE49-F238E27FC236}">
              <a16:creationId xmlns:a16="http://schemas.microsoft.com/office/drawing/2014/main" id="{00000000-0008-0000-0700-00007F020000}"/>
            </a:ext>
          </a:extLst>
        </xdr:cNvPr>
        <xdr:cNvSpPr txBox="1"/>
      </xdr:nvSpPr>
      <xdr:spPr>
        <a:xfrm>
          <a:off x="16370300" y="11887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14,069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110417</xdr:rowOff>
    </xdr:from>
    <xdr:to>
      <xdr:col>86</xdr:col>
      <xdr:colOff>25400</xdr:colOff>
      <xdr:row>70</xdr:row>
      <xdr:rowOff>110417</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2111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70</xdr:row>
      <xdr:rowOff>110417</xdr:rowOff>
    </xdr:from>
    <xdr:to>
      <xdr:col>85</xdr:col>
      <xdr:colOff>127000</xdr:colOff>
      <xdr:row>73</xdr:row>
      <xdr:rowOff>48260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5481300" y="12111917"/>
          <a:ext cx="838200" cy="452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64715</xdr:rowOff>
    </xdr:from>
    <xdr:ext cx="469744" cy="259045"/>
    <xdr:sp macro="" textlink="">
      <xdr:nvSpPr>
        <xdr:cNvPr id="642" name="災害復旧費平均値テキスト">
          <a:extLst>
            <a:ext uri="{FF2B5EF4-FFF2-40B4-BE49-F238E27FC236}">
              <a16:creationId xmlns:a16="http://schemas.microsoft.com/office/drawing/2014/main" id="{00000000-0008-0000-0700-000082020000}"/>
            </a:ext>
          </a:extLst>
        </xdr:cNvPr>
        <xdr:cNvSpPr txBox="1"/>
      </xdr:nvSpPr>
      <xdr:spPr>
        <a:xfrm>
          <a:off x="16370300" y="132663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86288</xdr:rowOff>
    </xdr:from>
    <xdr:to>
      <xdr:col>85</xdr:col>
      <xdr:colOff>177800</xdr:colOff>
      <xdr:row>78</xdr:row>
      <xdr:rowOff>16438</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6268700" y="13287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48260</xdr:rowOff>
    </xdr:from>
    <xdr:to>
      <xdr:col>81</xdr:col>
      <xdr:colOff>50800</xdr:colOff>
      <xdr:row>79</xdr:row>
      <xdr:rowOff>98879</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flipV="1">
          <a:off x="14592300" y="12564110"/>
          <a:ext cx="889000" cy="1079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44813</xdr:rowOff>
    </xdr:from>
    <xdr:to>
      <xdr:col>81</xdr:col>
      <xdr:colOff>101600</xdr:colOff>
      <xdr:row>77</xdr:row>
      <xdr:rowOff>146413</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5430500" y="1324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137540</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46428" y="1333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58928</xdr:rowOff>
    </xdr:from>
    <xdr:to>
      <xdr:col>76</xdr:col>
      <xdr:colOff>114300</xdr:colOff>
      <xdr:row>79</xdr:row>
      <xdr:rowOff>98879</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3703300" y="13603478"/>
          <a:ext cx="889000" cy="39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18470</xdr:rowOff>
    </xdr:from>
    <xdr:to>
      <xdr:col>76</xdr:col>
      <xdr:colOff>165100</xdr:colOff>
      <xdr:row>77</xdr:row>
      <xdr:rowOff>120070</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4541500" y="13220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136597</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357428" y="12995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39007</xdr:rowOff>
    </xdr:from>
    <xdr:to>
      <xdr:col>71</xdr:col>
      <xdr:colOff>177800</xdr:colOff>
      <xdr:row>79</xdr:row>
      <xdr:rowOff>58928</xdr:rowOff>
    </xdr:to>
    <xdr:cxnSp macro="">
      <xdr:nvCxnSpPr>
        <xdr:cNvPr id="650" name="直線コネクタ 649">
          <a:extLst>
            <a:ext uri="{FF2B5EF4-FFF2-40B4-BE49-F238E27FC236}">
              <a16:creationId xmlns:a16="http://schemas.microsoft.com/office/drawing/2014/main" id="{00000000-0008-0000-0700-00008A020000}"/>
            </a:ext>
          </a:extLst>
        </xdr:cNvPr>
        <xdr:cNvCxnSpPr/>
      </xdr:nvCxnSpPr>
      <xdr:spPr>
        <a:xfrm>
          <a:off x="12814300" y="13583557"/>
          <a:ext cx="889000" cy="19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141914</xdr:rowOff>
    </xdr:from>
    <xdr:to>
      <xdr:col>72</xdr:col>
      <xdr:colOff>38100</xdr:colOff>
      <xdr:row>77</xdr:row>
      <xdr:rowOff>72064</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3652500" y="13172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88590</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468428" y="12947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56679</xdr:rowOff>
    </xdr:from>
    <xdr:to>
      <xdr:col>67</xdr:col>
      <xdr:colOff>101600</xdr:colOff>
      <xdr:row>76</xdr:row>
      <xdr:rowOff>158279</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2763500" y="13086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3355</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579428" y="12862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70</xdr:row>
      <xdr:rowOff>59617</xdr:rowOff>
    </xdr:from>
    <xdr:to>
      <xdr:col>85</xdr:col>
      <xdr:colOff>177800</xdr:colOff>
      <xdr:row>70</xdr:row>
      <xdr:rowOff>161217</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6268700" y="12061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12644</xdr:rowOff>
    </xdr:from>
    <xdr:ext cx="534377" cy="259045"/>
    <xdr:sp macro="" textlink="">
      <xdr:nvSpPr>
        <xdr:cNvPr id="661" name="災害復旧費該当値テキスト">
          <a:extLst>
            <a:ext uri="{FF2B5EF4-FFF2-40B4-BE49-F238E27FC236}">
              <a16:creationId xmlns:a16="http://schemas.microsoft.com/office/drawing/2014/main" id="{00000000-0008-0000-0700-000095020000}"/>
            </a:ext>
          </a:extLst>
        </xdr:cNvPr>
        <xdr:cNvSpPr txBox="1"/>
      </xdr:nvSpPr>
      <xdr:spPr>
        <a:xfrm>
          <a:off x="16370300" y="12014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168910</xdr:rowOff>
    </xdr:from>
    <xdr:to>
      <xdr:col>81</xdr:col>
      <xdr:colOff>101600</xdr:colOff>
      <xdr:row>73</xdr:row>
      <xdr:rowOff>99060</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5430500" y="12513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71</xdr:row>
      <xdr:rowOff>115587</xdr:rowOff>
    </xdr:from>
    <xdr:ext cx="469744"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5246428" y="1228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8128</xdr:rowOff>
    </xdr:from>
    <xdr:to>
      <xdr:col>72</xdr:col>
      <xdr:colOff>38100</xdr:colOff>
      <xdr:row>79</xdr:row>
      <xdr:rowOff>109728</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3652500" y="13552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100855</xdr:rowOff>
    </xdr:from>
    <xdr:ext cx="378565"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3514017" y="136454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159657</xdr:rowOff>
    </xdr:from>
    <xdr:to>
      <xdr:col>67</xdr:col>
      <xdr:colOff>101600</xdr:colOff>
      <xdr:row>79</xdr:row>
      <xdr:rowOff>89807</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2763500" y="13532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80934</xdr:rowOff>
    </xdr:from>
    <xdr:ext cx="378565"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625017" y="136254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0" name="公債費グラフ枠">
          <a:extLst>
            <a:ext uri="{FF2B5EF4-FFF2-40B4-BE49-F238E27FC236}">
              <a16:creationId xmlns:a16="http://schemas.microsoft.com/office/drawing/2014/main" id="{00000000-0008-0000-0700-0000B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144112</xdr:rowOff>
    </xdr:from>
    <xdr:to>
      <xdr:col>85</xdr:col>
      <xdr:colOff>126364</xdr:colOff>
      <xdr:row>97</xdr:row>
      <xdr:rowOff>103147</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6317595" y="15574612"/>
          <a:ext cx="1269" cy="1159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106974</xdr:rowOff>
    </xdr:from>
    <xdr:ext cx="469744" cy="259045"/>
    <xdr:sp macro="" textlink="">
      <xdr:nvSpPr>
        <xdr:cNvPr id="692" name="公債費最小値テキスト">
          <a:extLst>
            <a:ext uri="{FF2B5EF4-FFF2-40B4-BE49-F238E27FC236}">
              <a16:creationId xmlns:a16="http://schemas.microsoft.com/office/drawing/2014/main" id="{00000000-0008-0000-0700-0000B4020000}"/>
            </a:ext>
          </a:extLst>
        </xdr:cNvPr>
        <xdr:cNvSpPr txBox="1"/>
      </xdr:nvSpPr>
      <xdr:spPr>
        <a:xfrm>
          <a:off x="16370300" y="16737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103147</xdr:rowOff>
    </xdr:from>
    <xdr:to>
      <xdr:col>86</xdr:col>
      <xdr:colOff>25400</xdr:colOff>
      <xdr:row>97</xdr:row>
      <xdr:rowOff>103147</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6230600" y="16733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90789</xdr:rowOff>
    </xdr:from>
    <xdr:ext cx="534377" cy="259045"/>
    <xdr:sp macro="" textlink="">
      <xdr:nvSpPr>
        <xdr:cNvPr id="694" name="公債費最大値テキスト">
          <a:extLst>
            <a:ext uri="{FF2B5EF4-FFF2-40B4-BE49-F238E27FC236}">
              <a16:creationId xmlns:a16="http://schemas.microsoft.com/office/drawing/2014/main" id="{00000000-0008-0000-0700-0000B6020000}"/>
            </a:ext>
          </a:extLst>
        </xdr:cNvPr>
        <xdr:cNvSpPr txBox="1"/>
      </xdr:nvSpPr>
      <xdr:spPr>
        <a:xfrm>
          <a:off x="16370300" y="1534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59,807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144112</xdr:rowOff>
    </xdr:from>
    <xdr:to>
      <xdr:col>86</xdr:col>
      <xdr:colOff>25400</xdr:colOff>
      <xdr:row>90</xdr:row>
      <xdr:rowOff>144112</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6230600" y="15574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45174</xdr:rowOff>
    </xdr:from>
    <xdr:to>
      <xdr:col>85</xdr:col>
      <xdr:colOff>127000</xdr:colOff>
      <xdr:row>93</xdr:row>
      <xdr:rowOff>46729</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5481300" y="15990024"/>
          <a:ext cx="838200" cy="1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111492</xdr:rowOff>
    </xdr:from>
    <xdr:ext cx="534377" cy="259045"/>
    <xdr:sp macro="" textlink="">
      <xdr:nvSpPr>
        <xdr:cNvPr id="697" name="公債費平均値テキスト">
          <a:extLst>
            <a:ext uri="{FF2B5EF4-FFF2-40B4-BE49-F238E27FC236}">
              <a16:creationId xmlns:a16="http://schemas.microsoft.com/office/drawing/2014/main" id="{00000000-0008-0000-0700-0000B9020000}"/>
            </a:ext>
          </a:extLst>
        </xdr:cNvPr>
        <xdr:cNvSpPr txBox="1"/>
      </xdr:nvSpPr>
      <xdr:spPr>
        <a:xfrm>
          <a:off x="16370300" y="16056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133065</xdr:rowOff>
    </xdr:from>
    <xdr:to>
      <xdr:col>85</xdr:col>
      <xdr:colOff>177800</xdr:colOff>
      <xdr:row>94</xdr:row>
      <xdr:rowOff>63215</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6268700" y="16077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45174</xdr:rowOff>
    </xdr:from>
    <xdr:to>
      <xdr:col>81</xdr:col>
      <xdr:colOff>50800</xdr:colOff>
      <xdr:row>93</xdr:row>
      <xdr:rowOff>56238</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4592300" y="15990024"/>
          <a:ext cx="889000" cy="11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93</xdr:row>
      <xdr:rowOff>125157</xdr:rowOff>
    </xdr:from>
    <xdr:to>
      <xdr:col>81</xdr:col>
      <xdr:colOff>101600</xdr:colOff>
      <xdr:row>94</xdr:row>
      <xdr:rowOff>55307</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5430500" y="16070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46434</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14111" y="16162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56238</xdr:rowOff>
    </xdr:from>
    <xdr:to>
      <xdr:col>76</xdr:col>
      <xdr:colOff>114300</xdr:colOff>
      <xdr:row>93</xdr:row>
      <xdr:rowOff>113846</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3703300" y="16001088"/>
          <a:ext cx="889000" cy="57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93</xdr:row>
      <xdr:rowOff>117886</xdr:rowOff>
    </xdr:from>
    <xdr:to>
      <xdr:col>76</xdr:col>
      <xdr:colOff>165100</xdr:colOff>
      <xdr:row>94</xdr:row>
      <xdr:rowOff>48036</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4541500" y="1606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39163</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325111" y="16155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113846</xdr:rowOff>
    </xdr:from>
    <xdr:to>
      <xdr:col>71</xdr:col>
      <xdr:colOff>177800</xdr:colOff>
      <xdr:row>94</xdr:row>
      <xdr:rowOff>14701</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2814300" y="16058696"/>
          <a:ext cx="889000" cy="72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93</xdr:row>
      <xdr:rowOff>97792</xdr:rowOff>
    </xdr:from>
    <xdr:to>
      <xdr:col>72</xdr:col>
      <xdr:colOff>38100</xdr:colOff>
      <xdr:row>94</xdr:row>
      <xdr:rowOff>27942</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3652500" y="16042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19069</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436111" y="16135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127922</xdr:rowOff>
    </xdr:from>
    <xdr:to>
      <xdr:col>67</xdr:col>
      <xdr:colOff>101600</xdr:colOff>
      <xdr:row>94</xdr:row>
      <xdr:rowOff>58072</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2763500" y="16072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74599</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547111" y="15847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167379</xdr:rowOff>
    </xdr:from>
    <xdr:to>
      <xdr:col>85</xdr:col>
      <xdr:colOff>177800</xdr:colOff>
      <xdr:row>93</xdr:row>
      <xdr:rowOff>97529</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6268700" y="15940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18806</xdr:rowOff>
    </xdr:from>
    <xdr:ext cx="534377" cy="259045"/>
    <xdr:sp macro="" textlink="">
      <xdr:nvSpPr>
        <xdr:cNvPr id="716" name="公債費該当値テキスト">
          <a:extLst>
            <a:ext uri="{FF2B5EF4-FFF2-40B4-BE49-F238E27FC236}">
              <a16:creationId xmlns:a16="http://schemas.microsoft.com/office/drawing/2014/main" id="{00000000-0008-0000-0700-0000CC020000}"/>
            </a:ext>
          </a:extLst>
        </xdr:cNvPr>
        <xdr:cNvSpPr txBox="1"/>
      </xdr:nvSpPr>
      <xdr:spPr>
        <a:xfrm>
          <a:off x="16370300" y="15792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165824</xdr:rowOff>
    </xdr:from>
    <xdr:to>
      <xdr:col>81</xdr:col>
      <xdr:colOff>101600</xdr:colOff>
      <xdr:row>93</xdr:row>
      <xdr:rowOff>95974</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5430500" y="15939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112501</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5214111" y="15714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5438</xdr:rowOff>
    </xdr:from>
    <xdr:to>
      <xdr:col>76</xdr:col>
      <xdr:colOff>165100</xdr:colOff>
      <xdr:row>93</xdr:row>
      <xdr:rowOff>107038</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4541500" y="15950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123565</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4325111" y="15725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63046</xdr:rowOff>
    </xdr:from>
    <xdr:to>
      <xdr:col>72</xdr:col>
      <xdr:colOff>38100</xdr:colOff>
      <xdr:row>93</xdr:row>
      <xdr:rowOff>164646</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3652500" y="1600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9723</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3436111" y="15783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135351</xdr:rowOff>
    </xdr:from>
    <xdr:to>
      <xdr:col>67</xdr:col>
      <xdr:colOff>101600</xdr:colOff>
      <xdr:row>94</xdr:row>
      <xdr:rowOff>65501</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2763500" y="16080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56628</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2547111" y="16172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a:extLst>
            <a:ext uri="{FF2B5EF4-FFF2-40B4-BE49-F238E27FC236}">
              <a16:creationId xmlns:a16="http://schemas.microsoft.com/office/drawing/2014/main" id="{00000000-0008-0000-07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164846</xdr:rowOff>
    </xdr:from>
    <xdr:to>
      <xdr:col>116</xdr:col>
      <xdr:colOff>62864</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flipV="1">
          <a:off x="22159595" y="5479796"/>
          <a:ext cx="1269" cy="1175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7" name="諸支出金最小値テキスト">
          <a:extLst>
            <a:ext uri="{FF2B5EF4-FFF2-40B4-BE49-F238E27FC236}">
              <a16:creationId xmlns:a16="http://schemas.microsoft.com/office/drawing/2014/main" id="{00000000-0008-0000-0700-0000EB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111523</xdr:rowOff>
    </xdr:from>
    <xdr:ext cx="378565" cy="259045"/>
    <xdr:sp macro="" textlink="">
      <xdr:nvSpPr>
        <xdr:cNvPr id="749" name="諸支出金最大値テキスト">
          <a:extLst>
            <a:ext uri="{FF2B5EF4-FFF2-40B4-BE49-F238E27FC236}">
              <a16:creationId xmlns:a16="http://schemas.microsoft.com/office/drawing/2014/main" id="{00000000-0008-0000-0700-0000ED020000}"/>
            </a:ext>
          </a:extLst>
        </xdr:cNvPr>
        <xdr:cNvSpPr txBox="1"/>
      </xdr:nvSpPr>
      <xdr:spPr>
        <a:xfrm>
          <a:off x="22212300" y="52550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164846</xdr:rowOff>
    </xdr:from>
    <xdr:to>
      <xdr:col>116</xdr:col>
      <xdr:colOff>152400</xdr:colOff>
      <xdr:row>31</xdr:row>
      <xdr:rowOff>164846</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5479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127779</xdr:rowOff>
    </xdr:from>
    <xdr:ext cx="313932" cy="259045"/>
    <xdr:sp macro="" textlink="">
      <xdr:nvSpPr>
        <xdr:cNvPr id="752" name="諸支出金平均値テキスト">
          <a:extLst>
            <a:ext uri="{FF2B5EF4-FFF2-40B4-BE49-F238E27FC236}">
              <a16:creationId xmlns:a16="http://schemas.microsoft.com/office/drawing/2014/main" id="{00000000-0008-0000-0700-0000F0020000}"/>
            </a:ext>
          </a:extLst>
        </xdr:cNvPr>
        <xdr:cNvSpPr txBox="1"/>
      </xdr:nvSpPr>
      <xdr:spPr>
        <a:xfrm>
          <a:off x="22212300" y="629997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104902</xdr:rowOff>
    </xdr:from>
    <xdr:to>
      <xdr:col>116</xdr:col>
      <xdr:colOff>114300</xdr:colOff>
      <xdr:row>38</xdr:row>
      <xdr:rowOff>35052</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2110700" y="6448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143764</xdr:rowOff>
    </xdr:from>
    <xdr:to>
      <xdr:col>112</xdr:col>
      <xdr:colOff>38100</xdr:colOff>
      <xdr:row>38</xdr:row>
      <xdr:rowOff>73914</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1272500" y="6487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90441</xdr:rowOff>
    </xdr:from>
    <xdr:ext cx="313932"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66333" y="62626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139192</xdr:rowOff>
    </xdr:from>
    <xdr:to>
      <xdr:col>107</xdr:col>
      <xdr:colOff>101600</xdr:colOff>
      <xdr:row>38</xdr:row>
      <xdr:rowOff>69342</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0383500" y="6482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85869</xdr:rowOff>
    </xdr:from>
    <xdr:ext cx="313932"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77333" y="62580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118618</xdr:rowOff>
    </xdr:from>
    <xdr:to>
      <xdr:col>102</xdr:col>
      <xdr:colOff>165100</xdr:colOff>
      <xdr:row>38</xdr:row>
      <xdr:rowOff>48768</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9494500" y="646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65295</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88333" y="62374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34036</xdr:rowOff>
    </xdr:from>
    <xdr:to>
      <xdr:col>98</xdr:col>
      <xdr:colOff>38100</xdr:colOff>
      <xdr:row>36</xdr:row>
      <xdr:rowOff>135636</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8605500" y="6206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34</xdr:row>
      <xdr:rowOff>152163</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7017" y="59814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71" name="諸支出金該当値テキスト">
          <a:extLst>
            <a:ext uri="{FF2B5EF4-FFF2-40B4-BE49-F238E27FC236}">
              <a16:creationId xmlns:a16="http://schemas.microsoft.com/office/drawing/2014/main" id="{00000000-0008-0000-0700-00000303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a:extLst>
            <a:ext uri="{FF2B5EF4-FFF2-40B4-BE49-F238E27FC236}">
              <a16:creationId xmlns:a16="http://schemas.microsoft.com/office/drawing/2014/main" id="{00000000-0008-0000-0700-00001C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a:extLst>
            <a:ext uri="{FF2B5EF4-FFF2-40B4-BE49-F238E27FC236}">
              <a16:creationId xmlns:a16="http://schemas.microsoft.com/office/drawing/2014/main" id="{00000000-0008-0000-0700-00001E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a:extLst>
            <a:ext uri="{FF2B5EF4-FFF2-40B4-BE49-F238E27FC236}">
              <a16:creationId xmlns:a16="http://schemas.microsoft.com/office/drawing/2014/main" id="{00000000-0008-0000-0700-000021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a:extLst>
            <a:ext uri="{FF2B5EF4-FFF2-40B4-BE49-F238E27FC236}">
              <a16:creationId xmlns:a16="http://schemas.microsoft.com/office/drawing/2014/main" id="{00000000-0008-0000-0700-000034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・総務費は住民一人当たり</a:t>
          </a:r>
          <a:r>
            <a:rPr kumimoji="1" lang="en-US" altLang="ja-JP" sz="1300">
              <a:latin typeface="ＭＳ Ｐゴシック" panose="020B0600070205080204" pitchFamily="50" charset="-128"/>
              <a:ea typeface="ＭＳ Ｐゴシック" panose="020B0600070205080204" pitchFamily="50" charset="-128"/>
            </a:rPr>
            <a:t>77,169</a:t>
          </a:r>
          <a:r>
            <a:rPr kumimoji="1" lang="ja-JP" altLang="en-US" sz="1300">
              <a:latin typeface="ＭＳ Ｐゴシック" panose="020B0600070205080204" pitchFamily="50" charset="-128"/>
              <a:ea typeface="ＭＳ Ｐゴシック" panose="020B0600070205080204" pitchFamily="50" charset="-128"/>
            </a:rPr>
            <a:t>円となっている。地形的な要因により、支所や市民会館の数が多いことのほか、上振れした税収を基金に積み立てたことなどにより増額となっている。</a:t>
          </a:r>
        </a:p>
        <a:p>
          <a:r>
            <a:rPr kumimoji="1" lang="ja-JP" altLang="en-US" sz="1300">
              <a:latin typeface="ＭＳ Ｐゴシック" panose="020B0600070205080204" pitchFamily="50" charset="-128"/>
              <a:ea typeface="ＭＳ Ｐゴシック" panose="020B0600070205080204" pitchFamily="50" charset="-128"/>
            </a:rPr>
            <a:t>　・民生費は住民一人当たり</a:t>
          </a:r>
          <a:r>
            <a:rPr kumimoji="1" lang="en-US" altLang="ja-JP" sz="1300">
              <a:latin typeface="ＭＳ Ｐゴシック" panose="020B0600070205080204" pitchFamily="50" charset="-128"/>
              <a:ea typeface="ＭＳ Ｐゴシック" panose="020B0600070205080204" pitchFamily="50" charset="-128"/>
            </a:rPr>
            <a:t>187,084</a:t>
          </a:r>
          <a:r>
            <a:rPr kumimoji="1" lang="ja-JP" altLang="en-US" sz="1300">
              <a:latin typeface="ＭＳ Ｐゴシック" panose="020B0600070205080204" pitchFamily="50" charset="-128"/>
              <a:ea typeface="ＭＳ Ｐゴシック" panose="020B0600070205080204" pitchFamily="50" charset="-128"/>
            </a:rPr>
            <a:t>円となっている。報酬改定等の影響により、障害者自立支援給付（訪問サービス等）が増額となったほか、他の自治体同様に物価高騰対策給付金の給付事業の実施などにより増額となっており、類似団体平均を若干上回っている。</a:t>
          </a:r>
        </a:p>
        <a:p>
          <a:r>
            <a:rPr kumimoji="1" lang="ja-JP" altLang="en-US" sz="1300">
              <a:latin typeface="ＭＳ Ｐゴシック" panose="020B0600070205080204" pitchFamily="50" charset="-128"/>
              <a:ea typeface="ＭＳ Ｐゴシック" panose="020B0600070205080204" pitchFamily="50" charset="-128"/>
            </a:rPr>
            <a:t>　・商工費は住民一人当たり</a:t>
          </a:r>
          <a:r>
            <a:rPr kumimoji="1" lang="en-US" altLang="ja-JP" sz="1300">
              <a:latin typeface="ＭＳ Ｐゴシック" panose="020B0600070205080204" pitchFamily="50" charset="-128"/>
              <a:ea typeface="ＭＳ Ｐゴシック" panose="020B0600070205080204" pitchFamily="50" charset="-128"/>
            </a:rPr>
            <a:t>18,100</a:t>
          </a:r>
          <a:r>
            <a:rPr kumimoji="1" lang="ja-JP" altLang="en-US" sz="1300">
              <a:latin typeface="ＭＳ Ｐゴシック" panose="020B0600070205080204" pitchFamily="50" charset="-128"/>
              <a:ea typeface="ＭＳ Ｐゴシック" panose="020B0600070205080204" pitchFamily="50" charset="-128"/>
            </a:rPr>
            <a:t>円となっている。大型商業施設の取得に係る経費のほか、中小企業に対する物価高騰対策などが大幅に減額となっている。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・教育費の住民一人当たり</a:t>
          </a:r>
          <a:r>
            <a:rPr kumimoji="1" lang="en-US" altLang="ja-JP" sz="1300">
              <a:latin typeface="ＭＳ Ｐゴシック" panose="020B0600070205080204" pitchFamily="50" charset="-128"/>
              <a:ea typeface="ＭＳ Ｐゴシック" panose="020B0600070205080204" pitchFamily="50" charset="-128"/>
            </a:rPr>
            <a:t>59,144</a:t>
          </a:r>
          <a:r>
            <a:rPr kumimoji="1" lang="ja-JP" altLang="en-US" sz="1300">
              <a:latin typeface="ＭＳ Ｐゴシック" panose="020B0600070205080204" pitchFamily="50" charset="-128"/>
              <a:ea typeface="ＭＳ Ｐゴシック" panose="020B0600070205080204" pitchFamily="50" charset="-128"/>
            </a:rPr>
            <a:t>円となっている。野球場再整備のほか、学校トイレ洋式化の改修費などが増額し、類似団体平均を若干上回っている。</a:t>
          </a:r>
        </a:p>
        <a:p>
          <a:r>
            <a:rPr kumimoji="1" lang="ja-JP" altLang="en-US" sz="1300">
              <a:latin typeface="ＭＳ Ｐゴシック" panose="020B0600070205080204" pitchFamily="50" charset="-128"/>
              <a:ea typeface="ＭＳ Ｐゴシック" panose="020B0600070205080204" pitchFamily="50" charset="-128"/>
            </a:rPr>
            <a:t>　・災害復旧費は住民一人当たり</a:t>
          </a:r>
          <a:r>
            <a:rPr kumimoji="1" lang="en-US" altLang="ja-JP" sz="1300">
              <a:latin typeface="ＭＳ Ｐゴシック" panose="020B0600070205080204" pitchFamily="50" charset="-128"/>
              <a:ea typeface="ＭＳ Ｐゴシック" panose="020B0600070205080204" pitchFamily="50" charset="-128"/>
            </a:rPr>
            <a:t>14,069</a:t>
          </a:r>
          <a:r>
            <a:rPr kumimoji="1" lang="ja-JP" altLang="en-US" sz="1300">
              <a:latin typeface="ＭＳ Ｐゴシック" panose="020B0600070205080204" pitchFamily="50" charset="-128"/>
              <a:ea typeface="ＭＳ Ｐゴシック" panose="020B0600070205080204" pitchFamily="50" charset="-128"/>
            </a:rPr>
            <a:t>円となっている。令和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年台風</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号による大雨被害に伴う被災者の生活再建や道路・河川等の社会インフラの復旧により増額となっている。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茨城県日立市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財政調整基金残高は、普通交付税や市税収入の上振れ分等を積み立てたことにより増額となり、標準財政規模に対する比率が増加した。</a:t>
          </a:r>
        </a:p>
        <a:p>
          <a:r>
            <a:rPr kumimoji="1" lang="ja-JP" altLang="en-US" sz="1200">
              <a:latin typeface="ＭＳ ゴシック" pitchFamily="49" charset="-128"/>
              <a:ea typeface="ＭＳ ゴシック" pitchFamily="49" charset="-128"/>
            </a:rPr>
            <a:t>　実質収支額は、概ね前年度並みだったため、標準財政規模比も概ね横ばいとなった。一方、実質単年度収支は、単年度収支がマイナスからプラスに転じたこと、基金への積立金が大幅に増加したため比率が大きくなった。</a:t>
          </a:r>
        </a:p>
        <a:p>
          <a:r>
            <a:rPr kumimoji="1" lang="ja-JP" altLang="en-US" sz="1200">
              <a:latin typeface="ＭＳ ゴシック" pitchFamily="49" charset="-128"/>
              <a:ea typeface="ＭＳ ゴシック" pitchFamily="49" charset="-128"/>
            </a:rPr>
            <a:t>　今後は、人口減少等に伴う市税収入の減少が見込まれるため、引き続き適正な財政運営に努める。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茨城県日立市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健全化判断比率の算定開始年度から、赤字を計上した会計はなく、連結実質赤字比率についても黒字を維持している状況である。</a:t>
          </a:r>
        </a:p>
        <a:p>
          <a:r>
            <a:rPr kumimoji="1" lang="ja-JP" altLang="en-US" sz="1400">
              <a:latin typeface="ＭＳ ゴシック" pitchFamily="49" charset="-128"/>
              <a:ea typeface="ＭＳ ゴシック" pitchFamily="49" charset="-128"/>
            </a:rPr>
            <a:t>　一般会計については、行財政改革により、職員の定員適正化や市債発行の抑制に努めてきた結果、黒字が継続している。</a:t>
          </a:r>
        </a:p>
        <a:p>
          <a:r>
            <a:rPr kumimoji="1" lang="ja-JP" altLang="en-US" sz="1400">
              <a:latin typeface="ＭＳ ゴシック" pitchFamily="49" charset="-128"/>
              <a:ea typeface="ＭＳ ゴシック" pitchFamily="49" charset="-128"/>
            </a:rPr>
            <a:t>　特別会計等については、一般会計からの繰入金を抑制しながらも、各会計が健全な財政運営を図れるよう、事業の見直しや収入の確保を図り、引き続き黒字の維持に努める。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55" zoomScaleNormal="55" workbookViewId="0">
      <selection activeCell="Z25" sqref="Z25:AG25"/>
    </sheetView>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75" thickBot="1" x14ac:dyDescent="0.2">
      <c r="B2" s="170" t="s">
        <v>77</v>
      </c>
      <c r="C2" s="170"/>
      <c r="D2" s="171"/>
    </row>
    <row r="3" spans="1:119" ht="18.75" customHeight="1" thickBot="1" x14ac:dyDescent="0.2">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85858388</v>
      </c>
      <c r="BO4" s="449"/>
      <c r="BP4" s="449"/>
      <c r="BQ4" s="449"/>
      <c r="BR4" s="449"/>
      <c r="BS4" s="449"/>
      <c r="BT4" s="449"/>
      <c r="BU4" s="450"/>
      <c r="BV4" s="448">
        <v>81904505</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8.1</v>
      </c>
      <c r="CU4" s="589"/>
      <c r="CV4" s="589"/>
      <c r="CW4" s="589"/>
      <c r="CX4" s="589"/>
      <c r="CY4" s="589"/>
      <c r="CZ4" s="589"/>
      <c r="DA4" s="590"/>
      <c r="DB4" s="588">
        <v>7.9</v>
      </c>
      <c r="DC4" s="589"/>
      <c r="DD4" s="589"/>
      <c r="DE4" s="589"/>
      <c r="DF4" s="589"/>
      <c r="DG4" s="589"/>
      <c r="DH4" s="589"/>
      <c r="DI4" s="590"/>
    </row>
    <row r="5" spans="1:119" ht="18.75" customHeight="1" x14ac:dyDescent="0.15">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81902434</v>
      </c>
      <c r="BO5" s="420"/>
      <c r="BP5" s="420"/>
      <c r="BQ5" s="420"/>
      <c r="BR5" s="420"/>
      <c r="BS5" s="420"/>
      <c r="BT5" s="420"/>
      <c r="BU5" s="421"/>
      <c r="BV5" s="419">
        <v>77948808</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97.9</v>
      </c>
      <c r="CU5" s="417"/>
      <c r="CV5" s="417"/>
      <c r="CW5" s="417"/>
      <c r="CX5" s="417"/>
      <c r="CY5" s="417"/>
      <c r="CZ5" s="417"/>
      <c r="DA5" s="418"/>
      <c r="DB5" s="416">
        <v>99.8</v>
      </c>
      <c r="DC5" s="417"/>
      <c r="DD5" s="417"/>
      <c r="DE5" s="417"/>
      <c r="DF5" s="417"/>
      <c r="DG5" s="417"/>
      <c r="DH5" s="417"/>
      <c r="DI5" s="418"/>
    </row>
    <row r="6" spans="1:119" ht="18.75" customHeight="1" x14ac:dyDescent="0.15">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3955954</v>
      </c>
      <c r="BO6" s="420"/>
      <c r="BP6" s="420"/>
      <c r="BQ6" s="420"/>
      <c r="BR6" s="420"/>
      <c r="BS6" s="420"/>
      <c r="BT6" s="420"/>
      <c r="BU6" s="421"/>
      <c r="BV6" s="419">
        <v>3955697</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98.4</v>
      </c>
      <c r="CU6" s="563"/>
      <c r="CV6" s="563"/>
      <c r="CW6" s="563"/>
      <c r="CX6" s="563"/>
      <c r="CY6" s="563"/>
      <c r="CZ6" s="563"/>
      <c r="DA6" s="564"/>
      <c r="DB6" s="562">
        <v>100.8</v>
      </c>
      <c r="DC6" s="563"/>
      <c r="DD6" s="563"/>
      <c r="DE6" s="563"/>
      <c r="DF6" s="563"/>
      <c r="DG6" s="563"/>
      <c r="DH6" s="563"/>
      <c r="DI6" s="564"/>
    </row>
    <row r="7" spans="1:119" ht="18.75" customHeight="1" x14ac:dyDescent="0.15">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101</v>
      </c>
      <c r="AV7" s="478"/>
      <c r="AW7" s="478"/>
      <c r="AX7" s="478"/>
      <c r="AY7" s="433" t="s">
        <v>102</v>
      </c>
      <c r="AZ7" s="434"/>
      <c r="BA7" s="434"/>
      <c r="BB7" s="434"/>
      <c r="BC7" s="434"/>
      <c r="BD7" s="434"/>
      <c r="BE7" s="434"/>
      <c r="BF7" s="434"/>
      <c r="BG7" s="434"/>
      <c r="BH7" s="434"/>
      <c r="BI7" s="434"/>
      <c r="BJ7" s="434"/>
      <c r="BK7" s="434"/>
      <c r="BL7" s="434"/>
      <c r="BM7" s="435"/>
      <c r="BN7" s="419">
        <v>670567</v>
      </c>
      <c r="BO7" s="420"/>
      <c r="BP7" s="420"/>
      <c r="BQ7" s="420"/>
      <c r="BR7" s="420"/>
      <c r="BS7" s="420"/>
      <c r="BT7" s="420"/>
      <c r="BU7" s="421"/>
      <c r="BV7" s="419">
        <v>809904</v>
      </c>
      <c r="BW7" s="420"/>
      <c r="BX7" s="420"/>
      <c r="BY7" s="420"/>
      <c r="BZ7" s="420"/>
      <c r="CA7" s="420"/>
      <c r="CB7" s="420"/>
      <c r="CC7" s="421"/>
      <c r="CD7" s="459" t="s">
        <v>103</v>
      </c>
      <c r="CE7" s="379"/>
      <c r="CF7" s="379"/>
      <c r="CG7" s="379"/>
      <c r="CH7" s="379"/>
      <c r="CI7" s="379"/>
      <c r="CJ7" s="379"/>
      <c r="CK7" s="379"/>
      <c r="CL7" s="379"/>
      <c r="CM7" s="379"/>
      <c r="CN7" s="379"/>
      <c r="CO7" s="379"/>
      <c r="CP7" s="379"/>
      <c r="CQ7" s="379"/>
      <c r="CR7" s="379"/>
      <c r="CS7" s="460"/>
      <c r="CT7" s="419">
        <v>40687402</v>
      </c>
      <c r="CU7" s="420"/>
      <c r="CV7" s="420"/>
      <c r="CW7" s="420"/>
      <c r="CX7" s="420"/>
      <c r="CY7" s="420"/>
      <c r="CZ7" s="420"/>
      <c r="DA7" s="421"/>
      <c r="DB7" s="419">
        <v>40012816</v>
      </c>
      <c r="DC7" s="420"/>
      <c r="DD7" s="420"/>
      <c r="DE7" s="420"/>
      <c r="DF7" s="420"/>
      <c r="DG7" s="420"/>
      <c r="DH7" s="420"/>
      <c r="DI7" s="421"/>
    </row>
    <row r="8" spans="1:119" ht="18.75" customHeight="1" thickBot="1" x14ac:dyDescent="0.2">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104</v>
      </c>
      <c r="AN8" s="376"/>
      <c r="AO8" s="376"/>
      <c r="AP8" s="376"/>
      <c r="AQ8" s="376"/>
      <c r="AR8" s="376"/>
      <c r="AS8" s="376"/>
      <c r="AT8" s="377"/>
      <c r="AU8" s="477" t="s">
        <v>90</v>
      </c>
      <c r="AV8" s="478"/>
      <c r="AW8" s="478"/>
      <c r="AX8" s="478"/>
      <c r="AY8" s="433" t="s">
        <v>105</v>
      </c>
      <c r="AZ8" s="434"/>
      <c r="BA8" s="434"/>
      <c r="BB8" s="434"/>
      <c r="BC8" s="434"/>
      <c r="BD8" s="434"/>
      <c r="BE8" s="434"/>
      <c r="BF8" s="434"/>
      <c r="BG8" s="434"/>
      <c r="BH8" s="434"/>
      <c r="BI8" s="434"/>
      <c r="BJ8" s="434"/>
      <c r="BK8" s="434"/>
      <c r="BL8" s="434"/>
      <c r="BM8" s="435"/>
      <c r="BN8" s="419">
        <v>3285387</v>
      </c>
      <c r="BO8" s="420"/>
      <c r="BP8" s="420"/>
      <c r="BQ8" s="420"/>
      <c r="BR8" s="420"/>
      <c r="BS8" s="420"/>
      <c r="BT8" s="420"/>
      <c r="BU8" s="421"/>
      <c r="BV8" s="419">
        <v>3145793</v>
      </c>
      <c r="BW8" s="420"/>
      <c r="BX8" s="420"/>
      <c r="BY8" s="420"/>
      <c r="BZ8" s="420"/>
      <c r="CA8" s="420"/>
      <c r="CB8" s="420"/>
      <c r="CC8" s="421"/>
      <c r="CD8" s="459" t="s">
        <v>106</v>
      </c>
      <c r="CE8" s="379"/>
      <c r="CF8" s="379"/>
      <c r="CG8" s="379"/>
      <c r="CH8" s="379"/>
      <c r="CI8" s="379"/>
      <c r="CJ8" s="379"/>
      <c r="CK8" s="379"/>
      <c r="CL8" s="379"/>
      <c r="CM8" s="379"/>
      <c r="CN8" s="379"/>
      <c r="CO8" s="379"/>
      <c r="CP8" s="379"/>
      <c r="CQ8" s="379"/>
      <c r="CR8" s="379"/>
      <c r="CS8" s="460"/>
      <c r="CT8" s="522">
        <v>0.77</v>
      </c>
      <c r="CU8" s="523"/>
      <c r="CV8" s="523"/>
      <c r="CW8" s="523"/>
      <c r="CX8" s="523"/>
      <c r="CY8" s="523"/>
      <c r="CZ8" s="523"/>
      <c r="DA8" s="524"/>
      <c r="DB8" s="522">
        <v>0.77</v>
      </c>
      <c r="DC8" s="523"/>
      <c r="DD8" s="523"/>
      <c r="DE8" s="523"/>
      <c r="DF8" s="523"/>
      <c r="DG8" s="523"/>
      <c r="DH8" s="523"/>
      <c r="DI8" s="524"/>
    </row>
    <row r="9" spans="1:119" ht="18.75" customHeight="1" thickBot="1" x14ac:dyDescent="0.2">
      <c r="A9" s="169"/>
      <c r="B9" s="551" t="s">
        <v>107</v>
      </c>
      <c r="C9" s="552"/>
      <c r="D9" s="552"/>
      <c r="E9" s="552"/>
      <c r="F9" s="552"/>
      <c r="G9" s="552"/>
      <c r="H9" s="552"/>
      <c r="I9" s="552"/>
      <c r="J9" s="552"/>
      <c r="K9" s="470"/>
      <c r="L9" s="553" t="s">
        <v>108</v>
      </c>
      <c r="M9" s="554"/>
      <c r="N9" s="554"/>
      <c r="O9" s="554"/>
      <c r="P9" s="554"/>
      <c r="Q9" s="555"/>
      <c r="R9" s="556">
        <v>174508</v>
      </c>
      <c r="S9" s="557"/>
      <c r="T9" s="557"/>
      <c r="U9" s="557"/>
      <c r="V9" s="558"/>
      <c r="W9" s="488" t="s">
        <v>109</v>
      </c>
      <c r="X9" s="489"/>
      <c r="Y9" s="489"/>
      <c r="Z9" s="489"/>
      <c r="AA9" s="489"/>
      <c r="AB9" s="489"/>
      <c r="AC9" s="489"/>
      <c r="AD9" s="489"/>
      <c r="AE9" s="489"/>
      <c r="AF9" s="489"/>
      <c r="AG9" s="489"/>
      <c r="AH9" s="489"/>
      <c r="AI9" s="489"/>
      <c r="AJ9" s="489"/>
      <c r="AK9" s="489"/>
      <c r="AL9" s="559"/>
      <c r="AM9" s="476" t="s">
        <v>110</v>
      </c>
      <c r="AN9" s="376"/>
      <c r="AO9" s="376"/>
      <c r="AP9" s="376"/>
      <c r="AQ9" s="376"/>
      <c r="AR9" s="376"/>
      <c r="AS9" s="376"/>
      <c r="AT9" s="377"/>
      <c r="AU9" s="477" t="s">
        <v>90</v>
      </c>
      <c r="AV9" s="478"/>
      <c r="AW9" s="478"/>
      <c r="AX9" s="478"/>
      <c r="AY9" s="433" t="s">
        <v>111</v>
      </c>
      <c r="AZ9" s="434"/>
      <c r="BA9" s="434"/>
      <c r="BB9" s="434"/>
      <c r="BC9" s="434"/>
      <c r="BD9" s="434"/>
      <c r="BE9" s="434"/>
      <c r="BF9" s="434"/>
      <c r="BG9" s="434"/>
      <c r="BH9" s="434"/>
      <c r="BI9" s="434"/>
      <c r="BJ9" s="434"/>
      <c r="BK9" s="434"/>
      <c r="BL9" s="434"/>
      <c r="BM9" s="435"/>
      <c r="BN9" s="419">
        <v>139594</v>
      </c>
      <c r="BO9" s="420"/>
      <c r="BP9" s="420"/>
      <c r="BQ9" s="420"/>
      <c r="BR9" s="420"/>
      <c r="BS9" s="420"/>
      <c r="BT9" s="420"/>
      <c r="BU9" s="421"/>
      <c r="BV9" s="419">
        <v>-323398</v>
      </c>
      <c r="BW9" s="420"/>
      <c r="BX9" s="420"/>
      <c r="BY9" s="420"/>
      <c r="BZ9" s="420"/>
      <c r="CA9" s="420"/>
      <c r="CB9" s="420"/>
      <c r="CC9" s="421"/>
      <c r="CD9" s="459" t="s">
        <v>112</v>
      </c>
      <c r="CE9" s="379"/>
      <c r="CF9" s="379"/>
      <c r="CG9" s="379"/>
      <c r="CH9" s="379"/>
      <c r="CI9" s="379"/>
      <c r="CJ9" s="379"/>
      <c r="CK9" s="379"/>
      <c r="CL9" s="379"/>
      <c r="CM9" s="379"/>
      <c r="CN9" s="379"/>
      <c r="CO9" s="379"/>
      <c r="CP9" s="379"/>
      <c r="CQ9" s="379"/>
      <c r="CR9" s="379"/>
      <c r="CS9" s="460"/>
      <c r="CT9" s="416">
        <v>12</v>
      </c>
      <c r="CU9" s="417"/>
      <c r="CV9" s="417"/>
      <c r="CW9" s="417"/>
      <c r="CX9" s="417"/>
      <c r="CY9" s="417"/>
      <c r="CZ9" s="417"/>
      <c r="DA9" s="418"/>
      <c r="DB9" s="416">
        <v>12.3</v>
      </c>
      <c r="DC9" s="417"/>
      <c r="DD9" s="417"/>
      <c r="DE9" s="417"/>
      <c r="DF9" s="417"/>
      <c r="DG9" s="417"/>
      <c r="DH9" s="417"/>
      <c r="DI9" s="418"/>
    </row>
    <row r="10" spans="1:119" ht="18.75" customHeight="1" thickBot="1" x14ac:dyDescent="0.2">
      <c r="A10" s="169"/>
      <c r="B10" s="551"/>
      <c r="C10" s="552"/>
      <c r="D10" s="552"/>
      <c r="E10" s="552"/>
      <c r="F10" s="552"/>
      <c r="G10" s="552"/>
      <c r="H10" s="552"/>
      <c r="I10" s="552"/>
      <c r="J10" s="552"/>
      <c r="K10" s="470"/>
      <c r="L10" s="375" t="s">
        <v>113</v>
      </c>
      <c r="M10" s="376"/>
      <c r="N10" s="376"/>
      <c r="O10" s="376"/>
      <c r="P10" s="376"/>
      <c r="Q10" s="377"/>
      <c r="R10" s="372">
        <v>185054</v>
      </c>
      <c r="S10" s="373"/>
      <c r="T10" s="373"/>
      <c r="U10" s="373"/>
      <c r="V10" s="432"/>
      <c r="W10" s="560"/>
      <c r="X10" s="370"/>
      <c r="Y10" s="370"/>
      <c r="Z10" s="370"/>
      <c r="AA10" s="370"/>
      <c r="AB10" s="370"/>
      <c r="AC10" s="370"/>
      <c r="AD10" s="370"/>
      <c r="AE10" s="370"/>
      <c r="AF10" s="370"/>
      <c r="AG10" s="370"/>
      <c r="AH10" s="370"/>
      <c r="AI10" s="370"/>
      <c r="AJ10" s="370"/>
      <c r="AK10" s="370"/>
      <c r="AL10" s="561"/>
      <c r="AM10" s="476" t="s">
        <v>114</v>
      </c>
      <c r="AN10" s="376"/>
      <c r="AO10" s="376"/>
      <c r="AP10" s="376"/>
      <c r="AQ10" s="376"/>
      <c r="AR10" s="376"/>
      <c r="AS10" s="376"/>
      <c r="AT10" s="377"/>
      <c r="AU10" s="477" t="s">
        <v>90</v>
      </c>
      <c r="AV10" s="478"/>
      <c r="AW10" s="478"/>
      <c r="AX10" s="478"/>
      <c r="AY10" s="433" t="s">
        <v>115</v>
      </c>
      <c r="AZ10" s="434"/>
      <c r="BA10" s="434"/>
      <c r="BB10" s="434"/>
      <c r="BC10" s="434"/>
      <c r="BD10" s="434"/>
      <c r="BE10" s="434"/>
      <c r="BF10" s="434"/>
      <c r="BG10" s="434"/>
      <c r="BH10" s="434"/>
      <c r="BI10" s="434"/>
      <c r="BJ10" s="434"/>
      <c r="BK10" s="434"/>
      <c r="BL10" s="434"/>
      <c r="BM10" s="435"/>
      <c r="BN10" s="419">
        <v>3694803</v>
      </c>
      <c r="BO10" s="420"/>
      <c r="BP10" s="420"/>
      <c r="BQ10" s="420"/>
      <c r="BR10" s="420"/>
      <c r="BS10" s="420"/>
      <c r="BT10" s="420"/>
      <c r="BU10" s="421"/>
      <c r="BV10" s="419">
        <v>1983123</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101</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15">
      <c r="A12" s="169"/>
      <c r="B12" s="525" t="s">
        <v>123</v>
      </c>
      <c r="C12" s="526"/>
      <c r="D12" s="526"/>
      <c r="E12" s="526"/>
      <c r="F12" s="526"/>
      <c r="G12" s="526"/>
      <c r="H12" s="526"/>
      <c r="I12" s="526"/>
      <c r="J12" s="526"/>
      <c r="K12" s="527"/>
      <c r="L12" s="534" t="s">
        <v>124</v>
      </c>
      <c r="M12" s="535"/>
      <c r="N12" s="535"/>
      <c r="O12" s="535"/>
      <c r="P12" s="535"/>
      <c r="Q12" s="536"/>
      <c r="R12" s="537">
        <v>163855</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1300134</v>
      </c>
      <c r="BO12" s="420"/>
      <c r="BP12" s="420"/>
      <c r="BQ12" s="420"/>
      <c r="BR12" s="420"/>
      <c r="BS12" s="420"/>
      <c r="BT12" s="420"/>
      <c r="BU12" s="421"/>
      <c r="BV12" s="419">
        <v>1336331</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15">
      <c r="A13" s="169"/>
      <c r="B13" s="528"/>
      <c r="C13" s="529"/>
      <c r="D13" s="529"/>
      <c r="E13" s="529"/>
      <c r="F13" s="529"/>
      <c r="G13" s="529"/>
      <c r="H13" s="529"/>
      <c r="I13" s="529"/>
      <c r="J13" s="529"/>
      <c r="K13" s="530"/>
      <c r="L13" s="178"/>
      <c r="M13" s="503" t="s">
        <v>130</v>
      </c>
      <c r="N13" s="504"/>
      <c r="O13" s="504"/>
      <c r="P13" s="504"/>
      <c r="Q13" s="505"/>
      <c r="R13" s="506">
        <v>162119</v>
      </c>
      <c r="S13" s="507"/>
      <c r="T13" s="507"/>
      <c r="U13" s="507"/>
      <c r="V13" s="508"/>
      <c r="W13" s="509" t="s">
        <v>131</v>
      </c>
      <c r="X13" s="405"/>
      <c r="Y13" s="405"/>
      <c r="Z13" s="405"/>
      <c r="AA13" s="405"/>
      <c r="AB13" s="406"/>
      <c r="AC13" s="372">
        <v>863</v>
      </c>
      <c r="AD13" s="373"/>
      <c r="AE13" s="373"/>
      <c r="AF13" s="373"/>
      <c r="AG13" s="374"/>
      <c r="AH13" s="372">
        <v>1078</v>
      </c>
      <c r="AI13" s="373"/>
      <c r="AJ13" s="373"/>
      <c r="AK13" s="373"/>
      <c r="AL13" s="432"/>
      <c r="AM13" s="476" t="s">
        <v>132</v>
      </c>
      <c r="AN13" s="376"/>
      <c r="AO13" s="376"/>
      <c r="AP13" s="376"/>
      <c r="AQ13" s="376"/>
      <c r="AR13" s="376"/>
      <c r="AS13" s="376"/>
      <c r="AT13" s="377"/>
      <c r="AU13" s="477" t="s">
        <v>101</v>
      </c>
      <c r="AV13" s="478"/>
      <c r="AW13" s="478"/>
      <c r="AX13" s="478"/>
      <c r="AY13" s="433" t="s">
        <v>133</v>
      </c>
      <c r="AZ13" s="434"/>
      <c r="BA13" s="434"/>
      <c r="BB13" s="434"/>
      <c r="BC13" s="434"/>
      <c r="BD13" s="434"/>
      <c r="BE13" s="434"/>
      <c r="BF13" s="434"/>
      <c r="BG13" s="434"/>
      <c r="BH13" s="434"/>
      <c r="BI13" s="434"/>
      <c r="BJ13" s="434"/>
      <c r="BK13" s="434"/>
      <c r="BL13" s="434"/>
      <c r="BM13" s="435"/>
      <c r="BN13" s="419">
        <v>2534263</v>
      </c>
      <c r="BO13" s="420"/>
      <c r="BP13" s="420"/>
      <c r="BQ13" s="420"/>
      <c r="BR13" s="420"/>
      <c r="BS13" s="420"/>
      <c r="BT13" s="420"/>
      <c r="BU13" s="421"/>
      <c r="BV13" s="419">
        <v>323394</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1.9</v>
      </c>
      <c r="CU13" s="417"/>
      <c r="CV13" s="417"/>
      <c r="CW13" s="417"/>
      <c r="CX13" s="417"/>
      <c r="CY13" s="417"/>
      <c r="CZ13" s="417"/>
      <c r="DA13" s="418"/>
      <c r="DB13" s="416">
        <v>1.2</v>
      </c>
      <c r="DC13" s="417"/>
      <c r="DD13" s="417"/>
      <c r="DE13" s="417"/>
      <c r="DF13" s="417"/>
      <c r="DG13" s="417"/>
      <c r="DH13" s="417"/>
      <c r="DI13" s="418"/>
    </row>
    <row r="14" spans="1:119" ht="18.75" customHeight="1" thickBot="1" x14ac:dyDescent="0.2">
      <c r="A14" s="169"/>
      <c r="B14" s="528"/>
      <c r="C14" s="529"/>
      <c r="D14" s="529"/>
      <c r="E14" s="529"/>
      <c r="F14" s="529"/>
      <c r="G14" s="529"/>
      <c r="H14" s="529"/>
      <c r="I14" s="529"/>
      <c r="J14" s="529"/>
      <c r="K14" s="530"/>
      <c r="L14" s="493" t="s">
        <v>135</v>
      </c>
      <c r="M14" s="546"/>
      <c r="N14" s="546"/>
      <c r="O14" s="546"/>
      <c r="P14" s="546"/>
      <c r="Q14" s="547"/>
      <c r="R14" s="506">
        <v>167198</v>
      </c>
      <c r="S14" s="507"/>
      <c r="T14" s="507"/>
      <c r="U14" s="507"/>
      <c r="V14" s="508"/>
      <c r="W14" s="510"/>
      <c r="X14" s="408"/>
      <c r="Y14" s="408"/>
      <c r="Z14" s="408"/>
      <c r="AA14" s="408"/>
      <c r="AB14" s="409"/>
      <c r="AC14" s="499">
        <v>1.2</v>
      </c>
      <c r="AD14" s="500"/>
      <c r="AE14" s="500"/>
      <c r="AF14" s="500"/>
      <c r="AG14" s="501"/>
      <c r="AH14" s="499">
        <v>1.5</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122</v>
      </c>
      <c r="CU14" s="517"/>
      <c r="CV14" s="517"/>
      <c r="CW14" s="517"/>
      <c r="CX14" s="517"/>
      <c r="CY14" s="517"/>
      <c r="CZ14" s="517"/>
      <c r="DA14" s="518"/>
      <c r="DB14" s="516" t="s">
        <v>122</v>
      </c>
      <c r="DC14" s="517"/>
      <c r="DD14" s="517"/>
      <c r="DE14" s="517"/>
      <c r="DF14" s="517"/>
      <c r="DG14" s="517"/>
      <c r="DH14" s="517"/>
      <c r="DI14" s="518"/>
    </row>
    <row r="15" spans="1:119" ht="18.75" customHeight="1" x14ac:dyDescent="0.15">
      <c r="A15" s="169"/>
      <c r="B15" s="528"/>
      <c r="C15" s="529"/>
      <c r="D15" s="529"/>
      <c r="E15" s="529"/>
      <c r="F15" s="529"/>
      <c r="G15" s="529"/>
      <c r="H15" s="529"/>
      <c r="I15" s="529"/>
      <c r="J15" s="529"/>
      <c r="K15" s="530"/>
      <c r="L15" s="178"/>
      <c r="M15" s="503" t="s">
        <v>130</v>
      </c>
      <c r="N15" s="504"/>
      <c r="O15" s="504"/>
      <c r="P15" s="504"/>
      <c r="Q15" s="505"/>
      <c r="R15" s="506">
        <v>165531</v>
      </c>
      <c r="S15" s="507"/>
      <c r="T15" s="507"/>
      <c r="U15" s="507"/>
      <c r="V15" s="508"/>
      <c r="W15" s="509" t="s">
        <v>137</v>
      </c>
      <c r="X15" s="405"/>
      <c r="Y15" s="405"/>
      <c r="Z15" s="405"/>
      <c r="AA15" s="405"/>
      <c r="AB15" s="406"/>
      <c r="AC15" s="372">
        <v>25222</v>
      </c>
      <c r="AD15" s="373"/>
      <c r="AE15" s="373"/>
      <c r="AF15" s="373"/>
      <c r="AG15" s="374"/>
      <c r="AH15" s="372">
        <v>27480</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25286109</v>
      </c>
      <c r="BO15" s="449"/>
      <c r="BP15" s="449"/>
      <c r="BQ15" s="449"/>
      <c r="BR15" s="449"/>
      <c r="BS15" s="449"/>
      <c r="BT15" s="449"/>
      <c r="BU15" s="450"/>
      <c r="BV15" s="448">
        <v>25247642</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34.5</v>
      </c>
      <c r="AD16" s="500"/>
      <c r="AE16" s="500"/>
      <c r="AF16" s="500"/>
      <c r="AG16" s="501"/>
      <c r="AH16" s="499">
        <v>37.299999999999997</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33543133</v>
      </c>
      <c r="BO16" s="420"/>
      <c r="BP16" s="420"/>
      <c r="BQ16" s="420"/>
      <c r="BR16" s="420"/>
      <c r="BS16" s="420"/>
      <c r="BT16" s="420"/>
      <c r="BU16" s="421"/>
      <c r="BV16" s="419">
        <v>32696224</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47021</v>
      </c>
      <c r="AD17" s="373"/>
      <c r="AE17" s="373"/>
      <c r="AF17" s="373"/>
      <c r="AG17" s="374"/>
      <c r="AH17" s="372">
        <v>45104</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32215585</v>
      </c>
      <c r="BO17" s="420"/>
      <c r="BP17" s="420"/>
      <c r="BQ17" s="420"/>
      <c r="BR17" s="420"/>
      <c r="BS17" s="420"/>
      <c r="BT17" s="420"/>
      <c r="BU17" s="421"/>
      <c r="BV17" s="419">
        <v>32138673</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69"/>
      <c r="B18" s="469" t="s">
        <v>147</v>
      </c>
      <c r="C18" s="470"/>
      <c r="D18" s="470"/>
      <c r="E18" s="471"/>
      <c r="F18" s="471"/>
      <c r="G18" s="471"/>
      <c r="H18" s="471"/>
      <c r="I18" s="471"/>
      <c r="J18" s="471"/>
      <c r="K18" s="471"/>
      <c r="L18" s="472">
        <v>225.73</v>
      </c>
      <c r="M18" s="472"/>
      <c r="N18" s="472"/>
      <c r="O18" s="472"/>
      <c r="P18" s="472"/>
      <c r="Q18" s="472"/>
      <c r="R18" s="473"/>
      <c r="S18" s="473"/>
      <c r="T18" s="473"/>
      <c r="U18" s="473"/>
      <c r="V18" s="474"/>
      <c r="W18" s="490"/>
      <c r="X18" s="491"/>
      <c r="Y18" s="491"/>
      <c r="Z18" s="491"/>
      <c r="AA18" s="491"/>
      <c r="AB18" s="515"/>
      <c r="AC18" s="389">
        <v>64.3</v>
      </c>
      <c r="AD18" s="390"/>
      <c r="AE18" s="390"/>
      <c r="AF18" s="390"/>
      <c r="AG18" s="475"/>
      <c r="AH18" s="389">
        <v>61.2</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42786121</v>
      </c>
      <c r="BO18" s="420"/>
      <c r="BP18" s="420"/>
      <c r="BQ18" s="420"/>
      <c r="BR18" s="420"/>
      <c r="BS18" s="420"/>
      <c r="BT18" s="420"/>
      <c r="BU18" s="421"/>
      <c r="BV18" s="419">
        <v>40717807</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69"/>
      <c r="B19" s="469" t="s">
        <v>149</v>
      </c>
      <c r="C19" s="470"/>
      <c r="D19" s="470"/>
      <c r="E19" s="471"/>
      <c r="F19" s="471"/>
      <c r="G19" s="471"/>
      <c r="H19" s="471"/>
      <c r="I19" s="471"/>
      <c r="J19" s="471"/>
      <c r="K19" s="471"/>
      <c r="L19" s="479">
        <v>773</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55883895</v>
      </c>
      <c r="BO19" s="420"/>
      <c r="BP19" s="420"/>
      <c r="BQ19" s="420"/>
      <c r="BR19" s="420"/>
      <c r="BS19" s="420"/>
      <c r="BT19" s="420"/>
      <c r="BU19" s="421"/>
      <c r="BV19" s="419">
        <v>55708647</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69"/>
      <c r="B20" s="469" t="s">
        <v>151</v>
      </c>
      <c r="C20" s="470"/>
      <c r="D20" s="470"/>
      <c r="E20" s="471"/>
      <c r="F20" s="471"/>
      <c r="G20" s="471"/>
      <c r="H20" s="471"/>
      <c r="I20" s="471"/>
      <c r="J20" s="471"/>
      <c r="K20" s="471"/>
      <c r="L20" s="479">
        <v>77911</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57602093</v>
      </c>
      <c r="BO22" s="449"/>
      <c r="BP22" s="449"/>
      <c r="BQ22" s="449"/>
      <c r="BR22" s="449"/>
      <c r="BS22" s="449"/>
      <c r="BT22" s="449"/>
      <c r="BU22" s="450"/>
      <c r="BV22" s="448">
        <v>59617543</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34964316</v>
      </c>
      <c r="BO23" s="420"/>
      <c r="BP23" s="420"/>
      <c r="BQ23" s="420"/>
      <c r="BR23" s="420"/>
      <c r="BS23" s="420"/>
      <c r="BT23" s="420"/>
      <c r="BU23" s="421"/>
      <c r="BV23" s="419">
        <v>36316946</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69"/>
      <c r="B24" s="398"/>
      <c r="C24" s="399"/>
      <c r="D24" s="400"/>
      <c r="E24" s="375" t="s">
        <v>161</v>
      </c>
      <c r="F24" s="376"/>
      <c r="G24" s="376"/>
      <c r="H24" s="376"/>
      <c r="I24" s="376"/>
      <c r="J24" s="376"/>
      <c r="K24" s="377"/>
      <c r="L24" s="372">
        <v>1</v>
      </c>
      <c r="M24" s="373"/>
      <c r="N24" s="373"/>
      <c r="O24" s="373"/>
      <c r="P24" s="374"/>
      <c r="Q24" s="372">
        <v>9579</v>
      </c>
      <c r="R24" s="373"/>
      <c r="S24" s="373"/>
      <c r="T24" s="373"/>
      <c r="U24" s="373"/>
      <c r="V24" s="374"/>
      <c r="W24" s="462"/>
      <c r="X24" s="399"/>
      <c r="Y24" s="400"/>
      <c r="Z24" s="375" t="s">
        <v>162</v>
      </c>
      <c r="AA24" s="376"/>
      <c r="AB24" s="376"/>
      <c r="AC24" s="376"/>
      <c r="AD24" s="376"/>
      <c r="AE24" s="376"/>
      <c r="AF24" s="376"/>
      <c r="AG24" s="377"/>
      <c r="AH24" s="372">
        <v>1300</v>
      </c>
      <c r="AI24" s="373"/>
      <c r="AJ24" s="373"/>
      <c r="AK24" s="373"/>
      <c r="AL24" s="374"/>
      <c r="AM24" s="372">
        <v>4139200</v>
      </c>
      <c r="AN24" s="373"/>
      <c r="AO24" s="373"/>
      <c r="AP24" s="373"/>
      <c r="AQ24" s="373"/>
      <c r="AR24" s="374"/>
      <c r="AS24" s="372">
        <v>3184</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35244366</v>
      </c>
      <c r="BO24" s="420"/>
      <c r="BP24" s="420"/>
      <c r="BQ24" s="420"/>
      <c r="BR24" s="420"/>
      <c r="BS24" s="420"/>
      <c r="BT24" s="420"/>
      <c r="BU24" s="421"/>
      <c r="BV24" s="419">
        <v>35439037</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69"/>
      <c r="B25" s="398"/>
      <c r="C25" s="399"/>
      <c r="D25" s="400"/>
      <c r="E25" s="375" t="s">
        <v>164</v>
      </c>
      <c r="F25" s="376"/>
      <c r="G25" s="376"/>
      <c r="H25" s="376"/>
      <c r="I25" s="376"/>
      <c r="J25" s="376"/>
      <c r="K25" s="377"/>
      <c r="L25" s="372">
        <v>2</v>
      </c>
      <c r="M25" s="373"/>
      <c r="N25" s="373"/>
      <c r="O25" s="373"/>
      <c r="P25" s="374"/>
      <c r="Q25" s="372">
        <v>8208</v>
      </c>
      <c r="R25" s="373"/>
      <c r="S25" s="373"/>
      <c r="T25" s="373"/>
      <c r="U25" s="373"/>
      <c r="V25" s="374"/>
      <c r="W25" s="462"/>
      <c r="X25" s="399"/>
      <c r="Y25" s="400"/>
      <c r="Z25" s="375" t="s">
        <v>165</v>
      </c>
      <c r="AA25" s="376"/>
      <c r="AB25" s="376"/>
      <c r="AC25" s="376"/>
      <c r="AD25" s="376"/>
      <c r="AE25" s="376"/>
      <c r="AF25" s="376"/>
      <c r="AG25" s="377"/>
      <c r="AH25" s="372">
        <v>289</v>
      </c>
      <c r="AI25" s="373"/>
      <c r="AJ25" s="373"/>
      <c r="AK25" s="373"/>
      <c r="AL25" s="374"/>
      <c r="AM25" s="372">
        <v>958035</v>
      </c>
      <c r="AN25" s="373"/>
      <c r="AO25" s="373"/>
      <c r="AP25" s="373"/>
      <c r="AQ25" s="373"/>
      <c r="AR25" s="374"/>
      <c r="AS25" s="372">
        <v>3315</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5178701</v>
      </c>
      <c r="BO25" s="449"/>
      <c r="BP25" s="449"/>
      <c r="BQ25" s="449"/>
      <c r="BR25" s="449"/>
      <c r="BS25" s="449"/>
      <c r="BT25" s="449"/>
      <c r="BU25" s="450"/>
      <c r="BV25" s="448">
        <v>1681136</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69"/>
      <c r="B26" s="398"/>
      <c r="C26" s="399"/>
      <c r="D26" s="400"/>
      <c r="E26" s="375" t="s">
        <v>167</v>
      </c>
      <c r="F26" s="376"/>
      <c r="G26" s="376"/>
      <c r="H26" s="376"/>
      <c r="I26" s="376"/>
      <c r="J26" s="376"/>
      <c r="K26" s="377"/>
      <c r="L26" s="372">
        <v>1</v>
      </c>
      <c r="M26" s="373"/>
      <c r="N26" s="373"/>
      <c r="O26" s="373"/>
      <c r="P26" s="374"/>
      <c r="Q26" s="372">
        <v>7399</v>
      </c>
      <c r="R26" s="373"/>
      <c r="S26" s="373"/>
      <c r="T26" s="373"/>
      <c r="U26" s="373"/>
      <c r="V26" s="374"/>
      <c r="W26" s="462"/>
      <c r="X26" s="399"/>
      <c r="Y26" s="400"/>
      <c r="Z26" s="375" t="s">
        <v>168</v>
      </c>
      <c r="AA26" s="430"/>
      <c r="AB26" s="430"/>
      <c r="AC26" s="430"/>
      <c r="AD26" s="430"/>
      <c r="AE26" s="430"/>
      <c r="AF26" s="430"/>
      <c r="AG26" s="431"/>
      <c r="AH26" s="372">
        <v>23</v>
      </c>
      <c r="AI26" s="373"/>
      <c r="AJ26" s="373"/>
      <c r="AK26" s="373"/>
      <c r="AL26" s="374"/>
      <c r="AM26" s="372">
        <v>68218</v>
      </c>
      <c r="AN26" s="373"/>
      <c r="AO26" s="373"/>
      <c r="AP26" s="373"/>
      <c r="AQ26" s="373"/>
      <c r="AR26" s="374"/>
      <c r="AS26" s="372">
        <v>2966</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69"/>
      <c r="B27" s="398"/>
      <c r="C27" s="399"/>
      <c r="D27" s="400"/>
      <c r="E27" s="375" t="s">
        <v>170</v>
      </c>
      <c r="F27" s="376"/>
      <c r="G27" s="376"/>
      <c r="H27" s="376"/>
      <c r="I27" s="376"/>
      <c r="J27" s="376"/>
      <c r="K27" s="377"/>
      <c r="L27" s="372">
        <v>1</v>
      </c>
      <c r="M27" s="373"/>
      <c r="N27" s="373"/>
      <c r="O27" s="373"/>
      <c r="P27" s="374"/>
      <c r="Q27" s="372">
        <v>6150</v>
      </c>
      <c r="R27" s="373"/>
      <c r="S27" s="373"/>
      <c r="T27" s="373"/>
      <c r="U27" s="373"/>
      <c r="V27" s="374"/>
      <c r="W27" s="462"/>
      <c r="X27" s="399"/>
      <c r="Y27" s="400"/>
      <c r="Z27" s="375" t="s">
        <v>171</v>
      </c>
      <c r="AA27" s="376"/>
      <c r="AB27" s="376"/>
      <c r="AC27" s="376"/>
      <c r="AD27" s="376"/>
      <c r="AE27" s="376"/>
      <c r="AF27" s="376"/>
      <c r="AG27" s="377"/>
      <c r="AH27" s="372">
        <v>12</v>
      </c>
      <c r="AI27" s="373"/>
      <c r="AJ27" s="373"/>
      <c r="AK27" s="373"/>
      <c r="AL27" s="374"/>
      <c r="AM27" s="372">
        <v>42324</v>
      </c>
      <c r="AN27" s="373"/>
      <c r="AO27" s="373"/>
      <c r="AP27" s="373"/>
      <c r="AQ27" s="373"/>
      <c r="AR27" s="374"/>
      <c r="AS27" s="372">
        <v>3527</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t="s">
        <v>122</v>
      </c>
      <c r="BO27" s="454"/>
      <c r="BP27" s="454"/>
      <c r="BQ27" s="454"/>
      <c r="BR27" s="454"/>
      <c r="BS27" s="454"/>
      <c r="BT27" s="454"/>
      <c r="BU27" s="455"/>
      <c r="BV27" s="453" t="s">
        <v>122</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69"/>
      <c r="B28" s="398"/>
      <c r="C28" s="399"/>
      <c r="D28" s="400"/>
      <c r="E28" s="375" t="s">
        <v>173</v>
      </c>
      <c r="F28" s="376"/>
      <c r="G28" s="376"/>
      <c r="H28" s="376"/>
      <c r="I28" s="376"/>
      <c r="J28" s="376"/>
      <c r="K28" s="377"/>
      <c r="L28" s="372">
        <v>1</v>
      </c>
      <c r="M28" s="373"/>
      <c r="N28" s="373"/>
      <c r="O28" s="373"/>
      <c r="P28" s="374"/>
      <c r="Q28" s="372">
        <v>5500</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10893154</v>
      </c>
      <c r="BO28" s="449"/>
      <c r="BP28" s="449"/>
      <c r="BQ28" s="449"/>
      <c r="BR28" s="449"/>
      <c r="BS28" s="449"/>
      <c r="BT28" s="449"/>
      <c r="BU28" s="450"/>
      <c r="BV28" s="448">
        <v>8498485</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69"/>
      <c r="B29" s="398"/>
      <c r="C29" s="399"/>
      <c r="D29" s="400"/>
      <c r="E29" s="375" t="s">
        <v>176</v>
      </c>
      <c r="F29" s="376"/>
      <c r="G29" s="376"/>
      <c r="H29" s="376"/>
      <c r="I29" s="376"/>
      <c r="J29" s="376"/>
      <c r="K29" s="377"/>
      <c r="L29" s="372">
        <v>26</v>
      </c>
      <c r="M29" s="373"/>
      <c r="N29" s="373"/>
      <c r="O29" s="373"/>
      <c r="P29" s="374"/>
      <c r="Q29" s="372">
        <v>5100</v>
      </c>
      <c r="R29" s="373"/>
      <c r="S29" s="373"/>
      <c r="T29" s="373"/>
      <c r="U29" s="373"/>
      <c r="V29" s="374"/>
      <c r="W29" s="463"/>
      <c r="X29" s="464"/>
      <c r="Y29" s="465"/>
      <c r="Z29" s="375" t="s">
        <v>177</v>
      </c>
      <c r="AA29" s="376"/>
      <c r="AB29" s="376"/>
      <c r="AC29" s="376"/>
      <c r="AD29" s="376"/>
      <c r="AE29" s="376"/>
      <c r="AF29" s="376"/>
      <c r="AG29" s="377"/>
      <c r="AH29" s="372">
        <v>1312</v>
      </c>
      <c r="AI29" s="373"/>
      <c r="AJ29" s="373"/>
      <c r="AK29" s="373"/>
      <c r="AL29" s="374"/>
      <c r="AM29" s="372">
        <v>4181524</v>
      </c>
      <c r="AN29" s="373"/>
      <c r="AO29" s="373"/>
      <c r="AP29" s="373"/>
      <c r="AQ29" s="373"/>
      <c r="AR29" s="374"/>
      <c r="AS29" s="372">
        <v>3187</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6835171</v>
      </c>
      <c r="BO29" s="420"/>
      <c r="BP29" s="420"/>
      <c r="BQ29" s="420"/>
      <c r="BR29" s="420"/>
      <c r="BS29" s="420"/>
      <c r="BT29" s="420"/>
      <c r="BU29" s="421"/>
      <c r="BV29" s="419">
        <v>7548746</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98.3</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3099590</v>
      </c>
      <c r="BO30" s="454"/>
      <c r="BP30" s="454"/>
      <c r="BQ30" s="454"/>
      <c r="BR30" s="454"/>
      <c r="BS30" s="454"/>
      <c r="BT30" s="454"/>
      <c r="BU30" s="455"/>
      <c r="BV30" s="453">
        <v>3515411</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15">
      <c r="A33" s="169"/>
      <c r="B33" s="193"/>
      <c r="C33" s="371" t="s">
        <v>186</v>
      </c>
      <c r="D33" s="371"/>
      <c r="E33" s="370" t="s">
        <v>187</v>
      </c>
      <c r="F33" s="370"/>
      <c r="G33" s="370"/>
      <c r="H33" s="370"/>
      <c r="I33" s="370"/>
      <c r="J33" s="370"/>
      <c r="K33" s="370"/>
      <c r="L33" s="370"/>
      <c r="M33" s="370"/>
      <c r="N33" s="370"/>
      <c r="O33" s="370"/>
      <c r="P33" s="370"/>
      <c r="Q33" s="370"/>
      <c r="R33" s="370"/>
      <c r="S33" s="370"/>
      <c r="T33" s="194"/>
      <c r="U33" s="371" t="s">
        <v>186</v>
      </c>
      <c r="V33" s="371"/>
      <c r="W33" s="370" t="s">
        <v>187</v>
      </c>
      <c r="X33" s="370"/>
      <c r="Y33" s="370"/>
      <c r="Z33" s="370"/>
      <c r="AA33" s="370"/>
      <c r="AB33" s="370"/>
      <c r="AC33" s="370"/>
      <c r="AD33" s="370"/>
      <c r="AE33" s="370"/>
      <c r="AF33" s="370"/>
      <c r="AG33" s="370"/>
      <c r="AH33" s="370"/>
      <c r="AI33" s="370"/>
      <c r="AJ33" s="370"/>
      <c r="AK33" s="370"/>
      <c r="AL33" s="194"/>
      <c r="AM33" s="371" t="s">
        <v>186</v>
      </c>
      <c r="AN33" s="371"/>
      <c r="AO33" s="370" t="s">
        <v>187</v>
      </c>
      <c r="AP33" s="370"/>
      <c r="AQ33" s="370"/>
      <c r="AR33" s="370"/>
      <c r="AS33" s="370"/>
      <c r="AT33" s="370"/>
      <c r="AU33" s="370"/>
      <c r="AV33" s="370"/>
      <c r="AW33" s="370"/>
      <c r="AX33" s="370"/>
      <c r="AY33" s="370"/>
      <c r="AZ33" s="370"/>
      <c r="BA33" s="370"/>
      <c r="BB33" s="370"/>
      <c r="BC33" s="370"/>
      <c r="BD33" s="195"/>
      <c r="BE33" s="370" t="s">
        <v>188</v>
      </c>
      <c r="BF33" s="370"/>
      <c r="BG33" s="370" t="s">
        <v>189</v>
      </c>
      <c r="BH33" s="370"/>
      <c r="BI33" s="370"/>
      <c r="BJ33" s="370"/>
      <c r="BK33" s="370"/>
      <c r="BL33" s="370"/>
      <c r="BM33" s="370"/>
      <c r="BN33" s="370"/>
      <c r="BO33" s="370"/>
      <c r="BP33" s="370"/>
      <c r="BQ33" s="370"/>
      <c r="BR33" s="370"/>
      <c r="BS33" s="370"/>
      <c r="BT33" s="370"/>
      <c r="BU33" s="370"/>
      <c r="BV33" s="195"/>
      <c r="BW33" s="371" t="s">
        <v>188</v>
      </c>
      <c r="BX33" s="371"/>
      <c r="BY33" s="370" t="s">
        <v>190</v>
      </c>
      <c r="BZ33" s="370"/>
      <c r="CA33" s="370"/>
      <c r="CB33" s="370"/>
      <c r="CC33" s="370"/>
      <c r="CD33" s="370"/>
      <c r="CE33" s="370"/>
      <c r="CF33" s="370"/>
      <c r="CG33" s="370"/>
      <c r="CH33" s="370"/>
      <c r="CI33" s="370"/>
      <c r="CJ33" s="370"/>
      <c r="CK33" s="370"/>
      <c r="CL33" s="370"/>
      <c r="CM33" s="370"/>
      <c r="CN33" s="194"/>
      <c r="CO33" s="371" t="s">
        <v>186</v>
      </c>
      <c r="CP33" s="371"/>
      <c r="CQ33" s="370" t="s">
        <v>191</v>
      </c>
      <c r="CR33" s="370"/>
      <c r="CS33" s="370"/>
      <c r="CT33" s="370"/>
      <c r="CU33" s="370"/>
      <c r="CV33" s="370"/>
      <c r="CW33" s="370"/>
      <c r="CX33" s="370"/>
      <c r="CY33" s="370"/>
      <c r="CZ33" s="370"/>
      <c r="DA33" s="370"/>
      <c r="DB33" s="370"/>
      <c r="DC33" s="370"/>
      <c r="DD33" s="370"/>
      <c r="DE33" s="370"/>
      <c r="DF33" s="194"/>
      <c r="DG33" s="369" t="s">
        <v>192</v>
      </c>
      <c r="DH33" s="369"/>
      <c r="DI33" s="196"/>
    </row>
    <row r="34" spans="1:113" ht="32.25" customHeight="1" x14ac:dyDescent="0.15">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2</v>
      </c>
      <c r="V34" s="367"/>
      <c r="W34" s="368" t="str">
        <f>IF('各会計、関係団体の財政状況及び健全化判断比率'!B28="","",'各会計、関係団体の財政状況及び健全化判断比率'!B28)</f>
        <v>国民健康保険事業特別会計</v>
      </c>
      <c r="X34" s="368"/>
      <c r="Y34" s="368"/>
      <c r="Z34" s="368"/>
      <c r="AA34" s="368"/>
      <c r="AB34" s="368"/>
      <c r="AC34" s="368"/>
      <c r="AD34" s="368"/>
      <c r="AE34" s="368"/>
      <c r="AF34" s="368"/>
      <c r="AG34" s="368"/>
      <c r="AH34" s="368"/>
      <c r="AI34" s="368"/>
      <c r="AJ34" s="368"/>
      <c r="AK34" s="368"/>
      <c r="AL34" s="169"/>
      <c r="AM34" s="367">
        <f>IF(AO34="","",MAX(C34:D43,U34:V43)+1)</f>
        <v>6</v>
      </c>
      <c r="AN34" s="367"/>
      <c r="AO34" s="368" t="str">
        <f>IF('各会計、関係団体の財政状況及び健全化判断比率'!B32="","",'各会計、関係団体の財政状況及び健全化判断比率'!B32)</f>
        <v>水道事業会計</v>
      </c>
      <c r="AP34" s="368"/>
      <c r="AQ34" s="368"/>
      <c r="AR34" s="368"/>
      <c r="AS34" s="368"/>
      <c r="AT34" s="368"/>
      <c r="AU34" s="368"/>
      <c r="AV34" s="368"/>
      <c r="AW34" s="368"/>
      <c r="AX34" s="368"/>
      <c r="AY34" s="368"/>
      <c r="AZ34" s="368"/>
      <c r="BA34" s="368"/>
      <c r="BB34" s="368"/>
      <c r="BC34" s="368"/>
      <c r="BD34" s="169"/>
      <c r="BE34" s="367">
        <f>IF(BG34="","",MAX(C34:D43,U34:V43,AM34:AN43)+1)</f>
        <v>8</v>
      </c>
      <c r="BF34" s="367"/>
      <c r="BG34" s="368" t="str">
        <f>IF('各会計、関係団体の財政状況及び健全化判断比率'!B34="","",'各会計、関係団体の財政状況及び健全化判断比率'!B34)</f>
        <v>戸別合併処理浄化槽事業特別会計</v>
      </c>
      <c r="BH34" s="368"/>
      <c r="BI34" s="368"/>
      <c r="BJ34" s="368"/>
      <c r="BK34" s="368"/>
      <c r="BL34" s="368"/>
      <c r="BM34" s="368"/>
      <c r="BN34" s="368"/>
      <c r="BO34" s="368"/>
      <c r="BP34" s="368"/>
      <c r="BQ34" s="368"/>
      <c r="BR34" s="368"/>
      <c r="BS34" s="368"/>
      <c r="BT34" s="368"/>
      <c r="BU34" s="368"/>
      <c r="BV34" s="169"/>
      <c r="BW34" s="367">
        <f>IF(BY34="","",MAX(C34:D43,U34:V43,AM34:AN43,BE34:BF43)+1)</f>
        <v>9</v>
      </c>
      <c r="BX34" s="367"/>
      <c r="BY34" s="368" t="str">
        <f>IF('各会計、関係団体の財政状況及び健全化判断比率'!B68="","",'各会計、関係団体の財政状況及び健全化判断比率'!B68)</f>
        <v>茨城県市町村総合事務組合（一般会計）</v>
      </c>
      <c r="BZ34" s="368"/>
      <c r="CA34" s="368"/>
      <c r="CB34" s="368"/>
      <c r="CC34" s="368"/>
      <c r="CD34" s="368"/>
      <c r="CE34" s="368"/>
      <c r="CF34" s="368"/>
      <c r="CG34" s="368"/>
      <c r="CH34" s="368"/>
      <c r="CI34" s="368"/>
      <c r="CJ34" s="368"/>
      <c r="CK34" s="368"/>
      <c r="CL34" s="368"/>
      <c r="CM34" s="368"/>
      <c r="CN34" s="169"/>
      <c r="CO34" s="367">
        <f>IF(CQ34="","",MAX(C34:D43,U34:V43,AM34:AN43,BE34:BF43,BW34:BX43)+1)</f>
        <v>15</v>
      </c>
      <c r="CP34" s="367"/>
      <c r="CQ34" s="368" t="str">
        <f>IF('各会計、関係団体の財政状況及び健全化判断比率'!BS7="","",'各会計、関係団体の財政状況及び健全化判断比率'!BS7)</f>
        <v>日立市公園協会</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15">
      <c r="A35" s="169"/>
      <c r="B35" s="193"/>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69"/>
      <c r="U35" s="367">
        <f>IF(W35="","",U34+1)</f>
        <v>3</v>
      </c>
      <c r="V35" s="367"/>
      <c r="W35" s="368" t="str">
        <f>IF('各会計、関係団体の財政状況及び健全化判断比率'!B29="","",'各会計、関係団体の財政状況及び健全化判断比率'!B29)</f>
        <v>介護保険事業特別会計</v>
      </c>
      <c r="X35" s="368"/>
      <c r="Y35" s="368"/>
      <c r="Z35" s="368"/>
      <c r="AA35" s="368"/>
      <c r="AB35" s="368"/>
      <c r="AC35" s="368"/>
      <c r="AD35" s="368"/>
      <c r="AE35" s="368"/>
      <c r="AF35" s="368"/>
      <c r="AG35" s="368"/>
      <c r="AH35" s="368"/>
      <c r="AI35" s="368"/>
      <c r="AJ35" s="368"/>
      <c r="AK35" s="368"/>
      <c r="AL35" s="169"/>
      <c r="AM35" s="367">
        <f t="shared" ref="AM35:AM43" si="0">IF(AO35="","",AM34+1)</f>
        <v>7</v>
      </c>
      <c r="AN35" s="367"/>
      <c r="AO35" s="368" t="str">
        <f>IF('各会計、関係団体の財政状況及び健全化判断比率'!B33="","",'各会計、関係団体の財政状況及び健全化判断比率'!B33)</f>
        <v>下水道事業会計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10</v>
      </c>
      <c r="BX35" s="367"/>
      <c r="BY35" s="368" t="str">
        <f>IF('各会計、関係団体の財政状況及び健全化判断比率'!B69="","",'各会計、関係団体の財政状況及び健全化判断比率'!B69)</f>
        <v>茨城県市町村総合事務組合（県民交通災害共済事業特別会計）</v>
      </c>
      <c r="BZ35" s="368"/>
      <c r="CA35" s="368"/>
      <c r="CB35" s="368"/>
      <c r="CC35" s="368"/>
      <c r="CD35" s="368"/>
      <c r="CE35" s="368"/>
      <c r="CF35" s="368"/>
      <c r="CG35" s="368"/>
      <c r="CH35" s="368"/>
      <c r="CI35" s="368"/>
      <c r="CJ35" s="368"/>
      <c r="CK35" s="368"/>
      <c r="CL35" s="368"/>
      <c r="CM35" s="368"/>
      <c r="CN35" s="169"/>
      <c r="CO35" s="367">
        <f t="shared" ref="CO35:CO43" si="3">IF(CQ35="","",CO34+1)</f>
        <v>16</v>
      </c>
      <c r="CP35" s="367"/>
      <c r="CQ35" s="368" t="str">
        <f>IF('各会計、関係団体の財政状況及び健全化判断比率'!BS8="","",'各会計、関係団体の財政状況及び健全化判断比率'!BS8)</f>
        <v>日立市民科学文化財団</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15">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f t="shared" ref="U36:U43" si="4">IF(W36="","",U35+1)</f>
        <v>4</v>
      </c>
      <c r="V36" s="367"/>
      <c r="W36" s="368" t="str">
        <f>IF('各会計、関係団体の財政状況及び健全化判断比率'!B30="","",'各会計、関係団体の財政状況及び健全化判断比率'!B30)</f>
        <v>後期高齢者医療事業特別会計</v>
      </c>
      <c r="X36" s="368"/>
      <c r="Y36" s="368"/>
      <c r="Z36" s="368"/>
      <c r="AA36" s="368"/>
      <c r="AB36" s="368"/>
      <c r="AC36" s="368"/>
      <c r="AD36" s="368"/>
      <c r="AE36" s="368"/>
      <c r="AF36" s="368"/>
      <c r="AG36" s="368"/>
      <c r="AH36" s="368"/>
      <c r="AI36" s="368"/>
      <c r="AJ36" s="368"/>
      <c r="AK36" s="368"/>
      <c r="AL36" s="169"/>
      <c r="AM36" s="367" t="str">
        <f t="shared" si="0"/>
        <v/>
      </c>
      <c r="AN36" s="367"/>
      <c r="AO36" s="368"/>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11</v>
      </c>
      <c r="BX36" s="367"/>
      <c r="BY36" s="368" t="str">
        <f>IF('各会計、関係団体の財政状況及び健全化判断比率'!B70="","",'各会計、関係団体の財政状況及び健全化判断比率'!B70)</f>
        <v>日立・高萩広域下水道組合</v>
      </c>
      <c r="BZ36" s="368"/>
      <c r="CA36" s="368"/>
      <c r="CB36" s="368"/>
      <c r="CC36" s="368"/>
      <c r="CD36" s="368"/>
      <c r="CE36" s="368"/>
      <c r="CF36" s="368"/>
      <c r="CG36" s="368"/>
      <c r="CH36" s="368"/>
      <c r="CI36" s="368"/>
      <c r="CJ36" s="368"/>
      <c r="CK36" s="368"/>
      <c r="CL36" s="368"/>
      <c r="CM36" s="368"/>
      <c r="CN36" s="169"/>
      <c r="CO36" s="367">
        <f t="shared" si="3"/>
        <v>17</v>
      </c>
      <c r="CP36" s="367"/>
      <c r="CQ36" s="368" t="str">
        <f>IF('各会計、関係団体の財政状況及び健全化判断比率'!BS9="","",'各会計、関係団体の財政状況及び健全化判断比率'!BS9)</f>
        <v>日立市スポーツ協会</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15">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f t="shared" si="4"/>
        <v>5</v>
      </c>
      <c r="V37" s="367"/>
      <c r="W37" s="368" t="str">
        <f>IF('各会計、関係団体の財政状況及び健全化判断比率'!B31="","",'各会計、関係団体の財政状況及び健全化判断比率'!B31)</f>
        <v>介護サービス事業特別会計</v>
      </c>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12</v>
      </c>
      <c r="BX37" s="367"/>
      <c r="BY37" s="368" t="str">
        <f>IF('各会計、関係団体の財政状況及び健全化判断比率'!B71="","",'各会計、関係団体の財政状況及び健全化判断比率'!B71)</f>
        <v>茨城県租税債権管理機構</v>
      </c>
      <c r="BZ37" s="368"/>
      <c r="CA37" s="368"/>
      <c r="CB37" s="368"/>
      <c r="CC37" s="368"/>
      <c r="CD37" s="368"/>
      <c r="CE37" s="368"/>
      <c r="CF37" s="368"/>
      <c r="CG37" s="368"/>
      <c r="CH37" s="368"/>
      <c r="CI37" s="368"/>
      <c r="CJ37" s="368"/>
      <c r="CK37" s="368"/>
      <c r="CL37" s="368"/>
      <c r="CM37" s="368"/>
      <c r="CN37" s="169"/>
      <c r="CO37" s="367">
        <f t="shared" si="3"/>
        <v>18</v>
      </c>
      <c r="CP37" s="367"/>
      <c r="CQ37" s="368" t="str">
        <f>IF('各会計、関係団体の財政状況及び健全化判断比率'!BS10="","",'各会計、関係団体の財政状況及び健全化判断比率'!BS10)</f>
        <v>日立地区産業支援センター</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15">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13</v>
      </c>
      <c r="BX38" s="367"/>
      <c r="BY38" s="368" t="str">
        <f>IF('各会計、関係団体の財政状況及び健全化判断比率'!B72="","",'各会計、関係団体の財政状況及び健全化判断比率'!B72)</f>
        <v>茨城県後期高齢者医療広域連合（一般会計）</v>
      </c>
      <c r="BZ38" s="368"/>
      <c r="CA38" s="368"/>
      <c r="CB38" s="368"/>
      <c r="CC38" s="368"/>
      <c r="CD38" s="368"/>
      <c r="CE38" s="368"/>
      <c r="CF38" s="368"/>
      <c r="CG38" s="368"/>
      <c r="CH38" s="368"/>
      <c r="CI38" s="368"/>
      <c r="CJ38" s="368"/>
      <c r="CK38" s="368"/>
      <c r="CL38" s="368"/>
      <c r="CM38" s="368"/>
      <c r="CN38" s="169"/>
      <c r="CO38" s="367">
        <f t="shared" si="3"/>
        <v>19</v>
      </c>
      <c r="CP38" s="367"/>
      <c r="CQ38" s="368" t="str">
        <f>IF('各会計、関係団体の財政状況及び健全化判断比率'!BS11="","",'各会計、関係団体の財政状況及び健全化判断比率'!BS11)</f>
        <v>日立市場データプロセス</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15">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14</v>
      </c>
      <c r="BX39" s="367"/>
      <c r="BY39" s="368" t="str">
        <f>IF('各会計、関係団体の財政状況及び健全化判断比率'!B73="","",'各会計、関係団体の財政状況及び健全化判断比率'!B73)</f>
        <v>茨城県後期高齢者医療広域連合（後期高齢者医療事業特別会計）</v>
      </c>
      <c r="BZ39" s="368"/>
      <c r="CA39" s="368"/>
      <c r="CB39" s="368"/>
      <c r="CC39" s="368"/>
      <c r="CD39" s="368"/>
      <c r="CE39" s="368"/>
      <c r="CF39" s="368"/>
      <c r="CG39" s="368"/>
      <c r="CH39" s="368"/>
      <c r="CI39" s="368"/>
      <c r="CJ39" s="368"/>
      <c r="CK39" s="368"/>
      <c r="CL39" s="368"/>
      <c r="CM39" s="368"/>
      <c r="CN39" s="169"/>
      <c r="CO39" s="367">
        <f t="shared" si="3"/>
        <v>20</v>
      </c>
      <c r="CP39" s="367"/>
      <c r="CQ39" s="368" t="str">
        <f>IF('各会計、関係団体の財政状況及び健全化判断比率'!BS12="","",'各会計、関係団体の財政状況及び健全化判断比率'!BS12)</f>
        <v>日立市土地開発公社</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15">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t="str">
        <f t="shared" si="2"/>
        <v/>
      </c>
      <c r="BX40" s="367"/>
      <c r="BY40" s="368" t="str">
        <f>IF('各会計、関係団体の財政状況及び健全化判断比率'!B74="","",'各会計、関係団体の財政状況及び健全化判断比率'!B74)</f>
        <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15">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15">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15">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nxLJgT6cfQ8ZO/w8WcLkTDurtcopej4kO8h4rZQLB4NCNnA57cIb+59JjyTOULWyEF/2ivWREHfiU4E6dP9Icw==" saltValue="tWpb417FCqCu9USWWpMKX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vertic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34" zoomScale="55" zoomScaleNormal="55" zoomScaleSheetLayoutView="100" workbookViewId="0">
      <selection activeCell="CD8" sqref="CD8:CS8"/>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15">
      <c r="A34" s="22"/>
      <c r="B34" s="31"/>
      <c r="C34" s="1151" t="s">
        <v>534</v>
      </c>
      <c r="D34" s="1151"/>
      <c r="E34" s="1152"/>
      <c r="F34" s="32">
        <v>6.14</v>
      </c>
      <c r="G34" s="33">
        <v>10.91</v>
      </c>
      <c r="H34" s="33">
        <v>8.6999999999999993</v>
      </c>
      <c r="I34" s="33">
        <v>7.86</v>
      </c>
      <c r="J34" s="34">
        <v>8.07</v>
      </c>
      <c r="K34" s="22"/>
      <c r="L34" s="22"/>
      <c r="M34" s="22"/>
      <c r="N34" s="22"/>
      <c r="O34" s="22"/>
      <c r="P34" s="22"/>
    </row>
    <row r="35" spans="1:16" ht="39" customHeight="1" x14ac:dyDescent="0.15">
      <c r="A35" s="22"/>
      <c r="B35" s="35"/>
      <c r="C35" s="1145" t="s">
        <v>535</v>
      </c>
      <c r="D35" s="1146"/>
      <c r="E35" s="1147"/>
      <c r="F35" s="36">
        <v>4.53</v>
      </c>
      <c r="G35" s="37">
        <v>4.07</v>
      </c>
      <c r="H35" s="37">
        <v>4.17</v>
      </c>
      <c r="I35" s="37">
        <v>2.8</v>
      </c>
      <c r="J35" s="38">
        <v>3.42</v>
      </c>
      <c r="K35" s="22"/>
      <c r="L35" s="22"/>
      <c r="M35" s="22"/>
      <c r="N35" s="22"/>
      <c r="O35" s="22"/>
      <c r="P35" s="22"/>
    </row>
    <row r="36" spans="1:16" ht="39" customHeight="1" x14ac:dyDescent="0.15">
      <c r="A36" s="22"/>
      <c r="B36" s="35"/>
      <c r="C36" s="1145" t="s">
        <v>536</v>
      </c>
      <c r="D36" s="1146"/>
      <c r="E36" s="1147"/>
      <c r="F36" s="36">
        <v>0.53</v>
      </c>
      <c r="G36" s="37">
        <v>0.77</v>
      </c>
      <c r="H36" s="37">
        <v>0.59</v>
      </c>
      <c r="I36" s="37">
        <v>0.53</v>
      </c>
      <c r="J36" s="38">
        <v>0.83</v>
      </c>
      <c r="K36" s="22"/>
      <c r="L36" s="22"/>
      <c r="M36" s="22"/>
      <c r="N36" s="22"/>
      <c r="O36" s="22"/>
      <c r="P36" s="22"/>
    </row>
    <row r="37" spans="1:16" ht="39" customHeight="1" x14ac:dyDescent="0.15">
      <c r="A37" s="22"/>
      <c r="B37" s="35"/>
      <c r="C37" s="1145" t="s">
        <v>537</v>
      </c>
      <c r="D37" s="1146"/>
      <c r="E37" s="1147"/>
      <c r="F37" s="36">
        <v>0.57999999999999996</v>
      </c>
      <c r="G37" s="37">
        <v>0.69</v>
      </c>
      <c r="H37" s="37">
        <v>1.39</v>
      </c>
      <c r="I37" s="37">
        <v>0.48</v>
      </c>
      <c r="J37" s="38">
        <v>0.47</v>
      </c>
      <c r="K37" s="22"/>
      <c r="L37" s="22"/>
      <c r="M37" s="22"/>
      <c r="N37" s="22"/>
      <c r="O37" s="22"/>
      <c r="P37" s="22"/>
    </row>
    <row r="38" spans="1:16" ht="39" customHeight="1" x14ac:dyDescent="0.15">
      <c r="A38" s="22"/>
      <c r="B38" s="35"/>
      <c r="C38" s="1145" t="s">
        <v>538</v>
      </c>
      <c r="D38" s="1146"/>
      <c r="E38" s="1147"/>
      <c r="F38" s="36">
        <v>0.66</v>
      </c>
      <c r="G38" s="37">
        <v>0.71</v>
      </c>
      <c r="H38" s="37">
        <v>0.38</v>
      </c>
      <c r="I38" s="37">
        <v>0.01</v>
      </c>
      <c r="J38" s="38">
        <v>0.03</v>
      </c>
      <c r="K38" s="22"/>
      <c r="L38" s="22"/>
      <c r="M38" s="22"/>
      <c r="N38" s="22"/>
      <c r="O38" s="22"/>
      <c r="P38" s="22"/>
    </row>
    <row r="39" spans="1:16" ht="39" customHeight="1" x14ac:dyDescent="0.15">
      <c r="A39" s="22"/>
      <c r="B39" s="35"/>
      <c r="C39" s="1145" t="s">
        <v>539</v>
      </c>
      <c r="D39" s="1146"/>
      <c r="E39" s="1147"/>
      <c r="F39" s="36">
        <v>0.01</v>
      </c>
      <c r="G39" s="37">
        <v>0.01</v>
      </c>
      <c r="H39" s="37">
        <v>0</v>
      </c>
      <c r="I39" s="37">
        <v>0</v>
      </c>
      <c r="J39" s="38">
        <v>0</v>
      </c>
      <c r="K39" s="22"/>
      <c r="L39" s="22"/>
      <c r="M39" s="22"/>
      <c r="N39" s="22"/>
      <c r="O39" s="22"/>
      <c r="P39" s="22"/>
    </row>
    <row r="40" spans="1:16" ht="39" customHeight="1" x14ac:dyDescent="0.15">
      <c r="A40" s="22"/>
      <c r="B40" s="35"/>
      <c r="C40" s="1145" t="s">
        <v>540</v>
      </c>
      <c r="D40" s="1146"/>
      <c r="E40" s="1147"/>
      <c r="F40" s="36">
        <v>0</v>
      </c>
      <c r="G40" s="37">
        <v>0</v>
      </c>
      <c r="H40" s="37">
        <v>0</v>
      </c>
      <c r="I40" s="37">
        <v>0</v>
      </c>
      <c r="J40" s="38">
        <v>0</v>
      </c>
      <c r="K40" s="22"/>
      <c r="L40" s="22"/>
      <c r="M40" s="22"/>
      <c r="N40" s="22"/>
      <c r="O40" s="22"/>
      <c r="P40" s="22"/>
    </row>
    <row r="41" spans="1:16" ht="39" customHeight="1" x14ac:dyDescent="0.15">
      <c r="A41" s="22"/>
      <c r="B41" s="35"/>
      <c r="C41" s="1145" t="s">
        <v>541</v>
      </c>
      <c r="D41" s="1146"/>
      <c r="E41" s="1147"/>
      <c r="F41" s="36">
        <v>0</v>
      </c>
      <c r="G41" s="37">
        <v>0</v>
      </c>
      <c r="H41" s="37">
        <v>0</v>
      </c>
      <c r="I41" s="37">
        <v>0</v>
      </c>
      <c r="J41" s="38">
        <v>0</v>
      </c>
      <c r="K41" s="22"/>
      <c r="L41" s="22"/>
      <c r="M41" s="22"/>
      <c r="N41" s="22"/>
      <c r="O41" s="22"/>
      <c r="P41" s="22"/>
    </row>
    <row r="42" spans="1:16" ht="39" customHeight="1" x14ac:dyDescent="0.15">
      <c r="A42" s="22"/>
      <c r="B42" s="39"/>
      <c r="C42" s="1145" t="s">
        <v>542</v>
      </c>
      <c r="D42" s="1146"/>
      <c r="E42" s="1147"/>
      <c r="F42" s="36" t="s">
        <v>489</v>
      </c>
      <c r="G42" s="37" t="s">
        <v>489</v>
      </c>
      <c r="H42" s="37" t="s">
        <v>489</v>
      </c>
      <c r="I42" s="37" t="s">
        <v>489</v>
      </c>
      <c r="J42" s="38" t="s">
        <v>489</v>
      </c>
      <c r="K42" s="22"/>
      <c r="L42" s="22"/>
      <c r="M42" s="22"/>
      <c r="N42" s="22"/>
      <c r="O42" s="22"/>
      <c r="P42" s="22"/>
    </row>
    <row r="43" spans="1:16" ht="39" customHeight="1" thickBot="1" x14ac:dyDescent="0.2">
      <c r="A43" s="22"/>
      <c r="B43" s="40"/>
      <c r="C43" s="1148" t="s">
        <v>543</v>
      </c>
      <c r="D43" s="1149"/>
      <c r="E43" s="1150"/>
      <c r="F43" s="41" t="s">
        <v>489</v>
      </c>
      <c r="G43" s="42" t="s">
        <v>489</v>
      </c>
      <c r="H43" s="42" t="s">
        <v>489</v>
      </c>
      <c r="I43" s="42" t="s">
        <v>489</v>
      </c>
      <c r="J43" s="43" t="s">
        <v>489</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vWktC5ykVfT4abBuGnCnoPdsxBglp99aGlQXR3kBlr0Gn442DlP1geYZM5Vfni2wB96clAVkJ9Rz4AUnt3evAQ==" saltValue="iH0erQkuGt/Nw9uv+ijNx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55" zoomScaleNormal="55" zoomScaleSheetLayoutView="55" workbookViewId="0">
      <selection activeCell="N61" sqref="N61"/>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527</v>
      </c>
      <c r="L44" s="56" t="s">
        <v>528</v>
      </c>
      <c r="M44" s="56" t="s">
        <v>529</v>
      </c>
      <c r="N44" s="56" t="s">
        <v>530</v>
      </c>
      <c r="O44" s="57" t="s">
        <v>531</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6220</v>
      </c>
      <c r="L45" s="60">
        <v>6668</v>
      </c>
      <c r="M45" s="60">
        <v>6986</v>
      </c>
      <c r="N45" s="60">
        <v>6960</v>
      </c>
      <c r="O45" s="61">
        <v>6810</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489</v>
      </c>
      <c r="L46" s="64" t="s">
        <v>489</v>
      </c>
      <c r="M46" s="64" t="s">
        <v>489</v>
      </c>
      <c r="N46" s="64" t="s">
        <v>489</v>
      </c>
      <c r="O46" s="65" t="s">
        <v>489</v>
      </c>
      <c r="P46" s="48"/>
      <c r="Q46" s="48"/>
      <c r="R46" s="48"/>
      <c r="S46" s="48"/>
      <c r="T46" s="48"/>
      <c r="U46" s="48"/>
    </row>
    <row r="47" spans="1:21" ht="30.75" customHeight="1" x14ac:dyDescent="0.15">
      <c r="A47" s="48"/>
      <c r="B47" s="1178"/>
      <c r="C47" s="1179"/>
      <c r="D47" s="62"/>
      <c r="E47" s="1155" t="s">
        <v>12</v>
      </c>
      <c r="F47" s="1155"/>
      <c r="G47" s="1155"/>
      <c r="H47" s="1155"/>
      <c r="I47" s="1155"/>
      <c r="J47" s="1156"/>
      <c r="K47" s="63" t="s">
        <v>489</v>
      </c>
      <c r="L47" s="64" t="s">
        <v>489</v>
      </c>
      <c r="M47" s="64" t="s">
        <v>489</v>
      </c>
      <c r="N47" s="64" t="s">
        <v>489</v>
      </c>
      <c r="O47" s="65" t="s">
        <v>489</v>
      </c>
      <c r="P47" s="48"/>
      <c r="Q47" s="48"/>
      <c r="R47" s="48"/>
      <c r="S47" s="48"/>
      <c r="T47" s="48"/>
      <c r="U47" s="48"/>
    </row>
    <row r="48" spans="1:21" ht="30.75" customHeight="1" x14ac:dyDescent="0.15">
      <c r="A48" s="48"/>
      <c r="B48" s="1178"/>
      <c r="C48" s="1179"/>
      <c r="D48" s="62"/>
      <c r="E48" s="1155" t="s">
        <v>13</v>
      </c>
      <c r="F48" s="1155"/>
      <c r="G48" s="1155"/>
      <c r="H48" s="1155"/>
      <c r="I48" s="1155"/>
      <c r="J48" s="1156"/>
      <c r="K48" s="63">
        <v>358</v>
      </c>
      <c r="L48" s="64">
        <v>339</v>
      </c>
      <c r="M48" s="64">
        <v>270</v>
      </c>
      <c r="N48" s="64">
        <v>261</v>
      </c>
      <c r="O48" s="65">
        <v>363</v>
      </c>
      <c r="P48" s="48"/>
      <c r="Q48" s="48"/>
      <c r="R48" s="48"/>
      <c r="S48" s="48"/>
      <c r="T48" s="48"/>
      <c r="U48" s="48"/>
    </row>
    <row r="49" spans="1:21" ht="30.75" customHeight="1" x14ac:dyDescent="0.15">
      <c r="A49" s="48"/>
      <c r="B49" s="1178"/>
      <c r="C49" s="1179"/>
      <c r="D49" s="62"/>
      <c r="E49" s="1155" t="s">
        <v>14</v>
      </c>
      <c r="F49" s="1155"/>
      <c r="G49" s="1155"/>
      <c r="H49" s="1155"/>
      <c r="I49" s="1155"/>
      <c r="J49" s="1156"/>
      <c r="K49" s="63">
        <v>158</v>
      </c>
      <c r="L49" s="64">
        <v>162</v>
      </c>
      <c r="M49" s="64">
        <v>171</v>
      </c>
      <c r="N49" s="64">
        <v>184</v>
      </c>
      <c r="O49" s="65">
        <v>202</v>
      </c>
      <c r="P49" s="48"/>
      <c r="Q49" s="48"/>
      <c r="R49" s="48"/>
      <c r="S49" s="48"/>
      <c r="T49" s="48"/>
      <c r="U49" s="48"/>
    </row>
    <row r="50" spans="1:21" ht="30.75" customHeight="1" x14ac:dyDescent="0.15">
      <c r="A50" s="48"/>
      <c r="B50" s="1178"/>
      <c r="C50" s="1179"/>
      <c r="D50" s="62"/>
      <c r="E50" s="1155" t="s">
        <v>15</v>
      </c>
      <c r="F50" s="1155"/>
      <c r="G50" s="1155"/>
      <c r="H50" s="1155"/>
      <c r="I50" s="1155"/>
      <c r="J50" s="1156"/>
      <c r="K50" s="63" t="s">
        <v>489</v>
      </c>
      <c r="L50" s="64" t="s">
        <v>489</v>
      </c>
      <c r="M50" s="64" t="s">
        <v>489</v>
      </c>
      <c r="N50" s="64" t="s">
        <v>489</v>
      </c>
      <c r="O50" s="65" t="s">
        <v>489</v>
      </c>
      <c r="P50" s="48"/>
      <c r="Q50" s="48"/>
      <c r="R50" s="48"/>
      <c r="S50" s="48"/>
      <c r="T50" s="48"/>
      <c r="U50" s="48"/>
    </row>
    <row r="51" spans="1:21" ht="30.75" customHeight="1" x14ac:dyDescent="0.15">
      <c r="A51" s="48"/>
      <c r="B51" s="1180"/>
      <c r="C51" s="1181"/>
      <c r="D51" s="66"/>
      <c r="E51" s="1155" t="s">
        <v>16</v>
      </c>
      <c r="F51" s="1155"/>
      <c r="G51" s="1155"/>
      <c r="H51" s="1155"/>
      <c r="I51" s="1155"/>
      <c r="J51" s="1156"/>
      <c r="K51" s="63" t="s">
        <v>489</v>
      </c>
      <c r="L51" s="64" t="s">
        <v>489</v>
      </c>
      <c r="M51" s="64" t="s">
        <v>489</v>
      </c>
      <c r="N51" s="64" t="s">
        <v>489</v>
      </c>
      <c r="O51" s="65" t="s">
        <v>489</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7010</v>
      </c>
      <c r="L52" s="64">
        <v>7107</v>
      </c>
      <c r="M52" s="64">
        <v>7036</v>
      </c>
      <c r="N52" s="64">
        <v>6579</v>
      </c>
      <c r="O52" s="65">
        <v>6560</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-274</v>
      </c>
      <c r="L53" s="69">
        <v>62</v>
      </c>
      <c r="M53" s="69">
        <v>391</v>
      </c>
      <c r="N53" s="69">
        <v>826</v>
      </c>
      <c r="O53" s="70">
        <v>815</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544</v>
      </c>
      <c r="L57" s="81" t="s">
        <v>545</v>
      </c>
      <c r="M57" s="81" t="s">
        <v>546</v>
      </c>
      <c r="N57" s="81" t="s">
        <v>547</v>
      </c>
      <c r="O57" s="82" t="s">
        <v>548</v>
      </c>
      <c r="P57" s="48"/>
      <c r="Q57" s="48"/>
      <c r="R57" s="48"/>
      <c r="S57" s="48"/>
      <c r="T57" s="48"/>
      <c r="U57" s="48"/>
    </row>
    <row r="58" spans="1:21" ht="31.5" customHeight="1" x14ac:dyDescent="0.15">
      <c r="B58" s="1161" t="s">
        <v>24</v>
      </c>
      <c r="C58" s="1162"/>
      <c r="D58" s="1167" t="s">
        <v>25</v>
      </c>
      <c r="E58" s="1168"/>
      <c r="F58" s="1168"/>
      <c r="G58" s="1168"/>
      <c r="H58" s="1168"/>
      <c r="I58" s="1168"/>
      <c r="J58" s="1169"/>
      <c r="K58" s="83" t="s">
        <v>489</v>
      </c>
      <c r="L58" s="84" t="s">
        <v>489</v>
      </c>
      <c r="M58" s="84" t="s">
        <v>489</v>
      </c>
      <c r="N58" s="84" t="s">
        <v>489</v>
      </c>
      <c r="O58" s="85" t="s">
        <v>489</v>
      </c>
    </row>
    <row r="59" spans="1:21" ht="31.5" customHeight="1" x14ac:dyDescent="0.15">
      <c r="B59" s="1163"/>
      <c r="C59" s="1164"/>
      <c r="D59" s="1170" t="s">
        <v>26</v>
      </c>
      <c r="E59" s="1171"/>
      <c r="F59" s="1171"/>
      <c r="G59" s="1171"/>
      <c r="H59" s="1171"/>
      <c r="I59" s="1171"/>
      <c r="J59" s="1172"/>
      <c r="K59" s="86" t="s">
        <v>489</v>
      </c>
      <c r="L59" s="87" t="s">
        <v>489</v>
      </c>
      <c r="M59" s="87" t="s">
        <v>489</v>
      </c>
      <c r="N59" s="87" t="s">
        <v>489</v>
      </c>
      <c r="O59" s="88" t="s">
        <v>489</v>
      </c>
    </row>
    <row r="60" spans="1:21" ht="31.5" customHeight="1" thickBot="1" x14ac:dyDescent="0.2">
      <c r="B60" s="1165"/>
      <c r="C60" s="1166"/>
      <c r="D60" s="1173" t="s">
        <v>27</v>
      </c>
      <c r="E60" s="1174"/>
      <c r="F60" s="1174"/>
      <c r="G60" s="1174"/>
      <c r="H60" s="1174"/>
      <c r="I60" s="1174"/>
      <c r="J60" s="1175"/>
      <c r="K60" s="89" t="s">
        <v>489</v>
      </c>
      <c r="L60" s="90" t="s">
        <v>489</v>
      </c>
      <c r="M60" s="90" t="s">
        <v>489</v>
      </c>
      <c r="N60" s="90" t="s">
        <v>489</v>
      </c>
      <c r="O60" s="91" t="s">
        <v>489</v>
      </c>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DQPI1KOaq60klD/9EFK9yR3DIR0x2RpIKEa2so7POmmMF+aAuZ+tB5EMnMcQMwAKAV+JnBvU/YE+CvgJUuDg0A==" saltValue="AuZdRD6VqbLGEXpExg8PU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55" zoomScaleNormal="55" zoomScaleSheetLayoutView="100" workbookViewId="0">
      <selection activeCell="M47" sqref="M47"/>
    </sheetView>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527</v>
      </c>
      <c r="J40" s="103" t="s">
        <v>528</v>
      </c>
      <c r="K40" s="103" t="s">
        <v>529</v>
      </c>
      <c r="L40" s="103" t="s">
        <v>530</v>
      </c>
      <c r="M40" s="104" t="s">
        <v>531</v>
      </c>
    </row>
    <row r="41" spans="2:13" ht="27.75" customHeight="1" x14ac:dyDescent="0.15">
      <c r="B41" s="1196" t="s">
        <v>30</v>
      </c>
      <c r="C41" s="1197"/>
      <c r="D41" s="105"/>
      <c r="E41" s="1198" t="s">
        <v>31</v>
      </c>
      <c r="F41" s="1198"/>
      <c r="G41" s="1198"/>
      <c r="H41" s="1199"/>
      <c r="I41" s="343">
        <v>63460</v>
      </c>
      <c r="J41" s="344">
        <v>65246</v>
      </c>
      <c r="K41" s="344">
        <v>62805</v>
      </c>
      <c r="L41" s="344">
        <v>59618</v>
      </c>
      <c r="M41" s="345">
        <v>57602</v>
      </c>
    </row>
    <row r="42" spans="2:13" ht="27.75" customHeight="1" x14ac:dyDescent="0.15">
      <c r="B42" s="1186"/>
      <c r="C42" s="1187"/>
      <c r="D42" s="106"/>
      <c r="E42" s="1190" t="s">
        <v>32</v>
      </c>
      <c r="F42" s="1190"/>
      <c r="G42" s="1190"/>
      <c r="H42" s="1191"/>
      <c r="I42" s="346">
        <v>83</v>
      </c>
      <c r="J42" s="347">
        <v>182</v>
      </c>
      <c r="K42" s="347">
        <v>274</v>
      </c>
      <c r="L42" s="347">
        <v>84</v>
      </c>
      <c r="M42" s="348">
        <v>1114</v>
      </c>
    </row>
    <row r="43" spans="2:13" ht="27.75" customHeight="1" x14ac:dyDescent="0.15">
      <c r="B43" s="1186"/>
      <c r="C43" s="1187"/>
      <c r="D43" s="106"/>
      <c r="E43" s="1190" t="s">
        <v>33</v>
      </c>
      <c r="F43" s="1190"/>
      <c r="G43" s="1190"/>
      <c r="H43" s="1191"/>
      <c r="I43" s="346">
        <v>3122</v>
      </c>
      <c r="J43" s="347">
        <v>2987</v>
      </c>
      <c r="K43" s="347">
        <v>3585</v>
      </c>
      <c r="L43" s="347">
        <v>3412</v>
      </c>
      <c r="M43" s="348">
        <v>3526</v>
      </c>
    </row>
    <row r="44" spans="2:13" ht="27.75" customHeight="1" x14ac:dyDescent="0.15">
      <c r="B44" s="1186"/>
      <c r="C44" s="1187"/>
      <c r="D44" s="106"/>
      <c r="E44" s="1190" t="s">
        <v>34</v>
      </c>
      <c r="F44" s="1190"/>
      <c r="G44" s="1190"/>
      <c r="H44" s="1191"/>
      <c r="I44" s="346">
        <v>955</v>
      </c>
      <c r="J44" s="347">
        <v>901</v>
      </c>
      <c r="K44" s="347">
        <v>900</v>
      </c>
      <c r="L44" s="347">
        <v>907</v>
      </c>
      <c r="M44" s="348">
        <v>982</v>
      </c>
    </row>
    <row r="45" spans="2:13" ht="27.75" customHeight="1" x14ac:dyDescent="0.15">
      <c r="B45" s="1186"/>
      <c r="C45" s="1187"/>
      <c r="D45" s="106"/>
      <c r="E45" s="1190" t="s">
        <v>35</v>
      </c>
      <c r="F45" s="1190"/>
      <c r="G45" s="1190"/>
      <c r="H45" s="1191"/>
      <c r="I45" s="346">
        <v>13990</v>
      </c>
      <c r="J45" s="347">
        <v>13776</v>
      </c>
      <c r="K45" s="347">
        <v>13825</v>
      </c>
      <c r="L45" s="347">
        <v>13673</v>
      </c>
      <c r="M45" s="348">
        <v>13826</v>
      </c>
    </row>
    <row r="46" spans="2:13" ht="27.75" customHeight="1" x14ac:dyDescent="0.15">
      <c r="B46" s="1186"/>
      <c r="C46" s="1187"/>
      <c r="D46" s="107"/>
      <c r="E46" s="1190" t="s">
        <v>36</v>
      </c>
      <c r="F46" s="1190"/>
      <c r="G46" s="1190"/>
      <c r="H46" s="1191"/>
      <c r="I46" s="346">
        <v>16</v>
      </c>
      <c r="J46" s="347" t="s">
        <v>489</v>
      </c>
      <c r="K46" s="347" t="s">
        <v>489</v>
      </c>
      <c r="L46" s="347" t="s">
        <v>489</v>
      </c>
      <c r="M46" s="348" t="s">
        <v>489</v>
      </c>
    </row>
    <row r="47" spans="2:13" ht="27.75" customHeight="1" x14ac:dyDescent="0.15">
      <c r="B47" s="1186"/>
      <c r="C47" s="1187"/>
      <c r="D47" s="108"/>
      <c r="E47" s="1200" t="s">
        <v>37</v>
      </c>
      <c r="F47" s="1201"/>
      <c r="G47" s="1201"/>
      <c r="H47" s="1202"/>
      <c r="I47" s="346" t="s">
        <v>489</v>
      </c>
      <c r="J47" s="347" t="s">
        <v>489</v>
      </c>
      <c r="K47" s="347" t="s">
        <v>489</v>
      </c>
      <c r="L47" s="347" t="s">
        <v>489</v>
      </c>
      <c r="M47" s="348" t="s">
        <v>489</v>
      </c>
    </row>
    <row r="48" spans="2:13" ht="27.75" customHeight="1" x14ac:dyDescent="0.15">
      <c r="B48" s="1186"/>
      <c r="C48" s="1187"/>
      <c r="D48" s="106"/>
      <c r="E48" s="1190" t="s">
        <v>38</v>
      </c>
      <c r="F48" s="1190"/>
      <c r="G48" s="1190"/>
      <c r="H48" s="1191"/>
      <c r="I48" s="346" t="s">
        <v>489</v>
      </c>
      <c r="J48" s="347" t="s">
        <v>489</v>
      </c>
      <c r="K48" s="347" t="s">
        <v>489</v>
      </c>
      <c r="L48" s="347" t="s">
        <v>489</v>
      </c>
      <c r="M48" s="348" t="s">
        <v>489</v>
      </c>
    </row>
    <row r="49" spans="2:13" ht="27.75" customHeight="1" x14ac:dyDescent="0.15">
      <c r="B49" s="1188"/>
      <c r="C49" s="1189"/>
      <c r="D49" s="106"/>
      <c r="E49" s="1190" t="s">
        <v>39</v>
      </c>
      <c r="F49" s="1190"/>
      <c r="G49" s="1190"/>
      <c r="H49" s="1191"/>
      <c r="I49" s="346" t="s">
        <v>489</v>
      </c>
      <c r="J49" s="347" t="s">
        <v>489</v>
      </c>
      <c r="K49" s="347" t="s">
        <v>489</v>
      </c>
      <c r="L49" s="347" t="s">
        <v>489</v>
      </c>
      <c r="M49" s="348" t="s">
        <v>489</v>
      </c>
    </row>
    <row r="50" spans="2:13" ht="27.75" customHeight="1" x14ac:dyDescent="0.15">
      <c r="B50" s="1184" t="s">
        <v>40</v>
      </c>
      <c r="C50" s="1185"/>
      <c r="D50" s="109"/>
      <c r="E50" s="1190" t="s">
        <v>41</v>
      </c>
      <c r="F50" s="1190"/>
      <c r="G50" s="1190"/>
      <c r="H50" s="1191"/>
      <c r="I50" s="346">
        <v>24714</v>
      </c>
      <c r="J50" s="347">
        <v>27198</v>
      </c>
      <c r="K50" s="347">
        <v>26016</v>
      </c>
      <c r="L50" s="347">
        <v>23169</v>
      </c>
      <c r="M50" s="348">
        <v>24035</v>
      </c>
    </row>
    <row r="51" spans="2:13" ht="27.75" customHeight="1" x14ac:dyDescent="0.15">
      <c r="B51" s="1186"/>
      <c r="C51" s="1187"/>
      <c r="D51" s="106"/>
      <c r="E51" s="1190" t="s">
        <v>42</v>
      </c>
      <c r="F51" s="1190"/>
      <c r="G51" s="1190"/>
      <c r="H51" s="1191"/>
      <c r="I51" s="346">
        <v>8235</v>
      </c>
      <c r="J51" s="347">
        <v>7610</v>
      </c>
      <c r="K51" s="347">
        <v>6699</v>
      </c>
      <c r="L51" s="347">
        <v>6127</v>
      </c>
      <c r="M51" s="348">
        <v>5685</v>
      </c>
    </row>
    <row r="52" spans="2:13" ht="27.75" customHeight="1" x14ac:dyDescent="0.15">
      <c r="B52" s="1188"/>
      <c r="C52" s="1189"/>
      <c r="D52" s="106"/>
      <c r="E52" s="1190" t="s">
        <v>43</v>
      </c>
      <c r="F52" s="1190"/>
      <c r="G52" s="1190"/>
      <c r="H52" s="1191"/>
      <c r="I52" s="346">
        <v>65205</v>
      </c>
      <c r="J52" s="347">
        <v>63784</v>
      </c>
      <c r="K52" s="347">
        <v>60894</v>
      </c>
      <c r="L52" s="347">
        <v>57528</v>
      </c>
      <c r="M52" s="348">
        <v>54433</v>
      </c>
    </row>
    <row r="53" spans="2:13" ht="27.75" customHeight="1" thickBot="1" x14ac:dyDescent="0.2">
      <c r="B53" s="1192" t="s">
        <v>19</v>
      </c>
      <c r="C53" s="1193"/>
      <c r="D53" s="110"/>
      <c r="E53" s="1194" t="s">
        <v>44</v>
      </c>
      <c r="F53" s="1194"/>
      <c r="G53" s="1194"/>
      <c r="H53" s="1195"/>
      <c r="I53" s="349">
        <v>-16529</v>
      </c>
      <c r="J53" s="350">
        <v>-15501</v>
      </c>
      <c r="K53" s="350">
        <v>-12220</v>
      </c>
      <c r="L53" s="350">
        <v>-9130</v>
      </c>
      <c r="M53" s="351">
        <v>-7102</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TGuGJNqy3QpMYD3qwgPYTvUi8JJ8YiNqEfTSIsFVPBN4kLZPxi087lihv9M1dZi4FxeZpwvzxBtzjPwn9qZ89A==" saltValue="hwFtKnLNH8ys0El4bku6q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40" zoomScaleNormal="40" zoomScaleSheetLayoutView="100" workbookViewId="0">
      <selection activeCell="C61" sqref="C61:E61"/>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529</v>
      </c>
      <c r="G54" s="119" t="s">
        <v>530</v>
      </c>
      <c r="H54" s="120" t="s">
        <v>531</v>
      </c>
    </row>
    <row r="55" spans="2:8" ht="52.5" customHeight="1" x14ac:dyDescent="0.15">
      <c r="B55" s="121"/>
      <c r="C55" s="1211" t="s">
        <v>46</v>
      </c>
      <c r="D55" s="1211"/>
      <c r="E55" s="1212"/>
      <c r="F55" s="352">
        <v>7852</v>
      </c>
      <c r="G55" s="352">
        <v>8498</v>
      </c>
      <c r="H55" s="353">
        <v>10893</v>
      </c>
    </row>
    <row r="56" spans="2:8" ht="52.5" customHeight="1" x14ac:dyDescent="0.15">
      <c r="B56" s="122"/>
      <c r="C56" s="1213" t="s">
        <v>47</v>
      </c>
      <c r="D56" s="1213"/>
      <c r="E56" s="1214"/>
      <c r="F56" s="354">
        <v>10335</v>
      </c>
      <c r="G56" s="354">
        <v>7549</v>
      </c>
      <c r="H56" s="355">
        <v>6835</v>
      </c>
    </row>
    <row r="57" spans="2:8" ht="53.25" customHeight="1" x14ac:dyDescent="0.15">
      <c r="B57" s="122"/>
      <c r="C57" s="1215" t="s">
        <v>48</v>
      </c>
      <c r="D57" s="1215"/>
      <c r="E57" s="1216"/>
      <c r="F57" s="356">
        <v>4195</v>
      </c>
      <c r="G57" s="356">
        <v>3515</v>
      </c>
      <c r="H57" s="357">
        <v>3100</v>
      </c>
    </row>
    <row r="58" spans="2:8" ht="45.75" customHeight="1" x14ac:dyDescent="0.15">
      <c r="B58" s="123"/>
      <c r="C58" s="1203" t="s">
        <v>566</v>
      </c>
      <c r="D58" s="1204"/>
      <c r="E58" s="1205"/>
      <c r="F58" s="358">
        <v>1338</v>
      </c>
      <c r="G58" s="358">
        <v>1136</v>
      </c>
      <c r="H58" s="359">
        <v>903</v>
      </c>
    </row>
    <row r="59" spans="2:8" ht="45.75" customHeight="1" x14ac:dyDescent="0.15">
      <c r="B59" s="123"/>
      <c r="C59" s="1203" t="s">
        <v>567</v>
      </c>
      <c r="D59" s="1204"/>
      <c r="E59" s="1205"/>
      <c r="F59" s="358">
        <v>644</v>
      </c>
      <c r="G59" s="358">
        <v>644</v>
      </c>
      <c r="H59" s="359">
        <v>618</v>
      </c>
    </row>
    <row r="60" spans="2:8" ht="45.75" customHeight="1" x14ac:dyDescent="0.15">
      <c r="B60" s="123"/>
      <c r="C60" s="1203" t="s">
        <v>568</v>
      </c>
      <c r="D60" s="1204"/>
      <c r="E60" s="1205"/>
      <c r="F60" s="358">
        <v>1053</v>
      </c>
      <c r="G60" s="358">
        <v>625</v>
      </c>
      <c r="H60" s="359">
        <v>418</v>
      </c>
    </row>
    <row r="61" spans="2:8" ht="45.75" customHeight="1" x14ac:dyDescent="0.15">
      <c r="B61" s="123"/>
      <c r="C61" s="1203" t="s">
        <v>570</v>
      </c>
      <c r="D61" s="1204"/>
      <c r="E61" s="1205"/>
      <c r="F61" s="358">
        <v>0</v>
      </c>
      <c r="G61" s="358">
        <v>0</v>
      </c>
      <c r="H61" s="359">
        <v>250</v>
      </c>
    </row>
    <row r="62" spans="2:8" ht="45.75" customHeight="1" thickBot="1" x14ac:dyDescent="0.2">
      <c r="B62" s="124"/>
      <c r="C62" s="1206" t="s">
        <v>569</v>
      </c>
      <c r="D62" s="1207"/>
      <c r="E62" s="1208"/>
      <c r="F62" s="360">
        <v>135</v>
      </c>
      <c r="G62" s="360">
        <v>131</v>
      </c>
      <c r="H62" s="361">
        <v>126</v>
      </c>
    </row>
    <row r="63" spans="2:8" ht="52.5" customHeight="1" thickBot="1" x14ac:dyDescent="0.2">
      <c r="B63" s="125"/>
      <c r="C63" s="1209" t="s">
        <v>49</v>
      </c>
      <c r="D63" s="1209"/>
      <c r="E63" s="1210"/>
      <c r="F63" s="362">
        <v>22382</v>
      </c>
      <c r="G63" s="362">
        <v>19563</v>
      </c>
      <c r="H63" s="363">
        <v>20828</v>
      </c>
    </row>
    <row r="64" spans="2:8" x14ac:dyDescent="0.15"/>
  </sheetData>
  <sheetProtection algorithmName="SHA-512" hashValue="/q+u4B5UB1zfABJldyoCXUgh8e6yDaVh5iHLVyHTbNejyE2BOFT63WzBGm36nv8TBZ8nv/7L+ilvSR8xUDh4ag==" saltValue="f6bYVe1ow1ubCTSHKJyNW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526</v>
      </c>
      <c r="G2" s="139"/>
      <c r="H2" s="140"/>
    </row>
    <row r="3" spans="1:8" x14ac:dyDescent="0.15">
      <c r="A3" s="136" t="s">
        <v>519</v>
      </c>
      <c r="B3" s="141"/>
      <c r="C3" s="142"/>
      <c r="D3" s="143">
        <v>86065</v>
      </c>
      <c r="E3" s="144"/>
      <c r="F3" s="145">
        <v>60285</v>
      </c>
      <c r="G3" s="146"/>
      <c r="H3" s="147"/>
    </row>
    <row r="4" spans="1:8" x14ac:dyDescent="0.15">
      <c r="A4" s="148"/>
      <c r="B4" s="149"/>
      <c r="C4" s="150"/>
      <c r="D4" s="151">
        <v>51283</v>
      </c>
      <c r="E4" s="152"/>
      <c r="F4" s="153">
        <v>36445</v>
      </c>
      <c r="G4" s="154"/>
      <c r="H4" s="155"/>
    </row>
    <row r="5" spans="1:8" x14ac:dyDescent="0.15">
      <c r="A5" s="136" t="s">
        <v>521</v>
      </c>
      <c r="B5" s="141"/>
      <c r="C5" s="142"/>
      <c r="D5" s="143">
        <v>79391</v>
      </c>
      <c r="E5" s="144"/>
      <c r="F5" s="145">
        <v>52714</v>
      </c>
      <c r="G5" s="146"/>
      <c r="H5" s="147"/>
    </row>
    <row r="6" spans="1:8" x14ac:dyDescent="0.15">
      <c r="A6" s="148"/>
      <c r="B6" s="149"/>
      <c r="C6" s="150"/>
      <c r="D6" s="151">
        <v>44029</v>
      </c>
      <c r="E6" s="152"/>
      <c r="F6" s="153">
        <v>29032</v>
      </c>
      <c r="G6" s="154"/>
      <c r="H6" s="155"/>
    </row>
    <row r="7" spans="1:8" x14ac:dyDescent="0.15">
      <c r="A7" s="136" t="s">
        <v>522</v>
      </c>
      <c r="B7" s="141"/>
      <c r="C7" s="142"/>
      <c r="D7" s="143">
        <v>62025</v>
      </c>
      <c r="E7" s="144"/>
      <c r="F7" s="145">
        <v>46001</v>
      </c>
      <c r="G7" s="146"/>
      <c r="H7" s="147"/>
    </row>
    <row r="8" spans="1:8" x14ac:dyDescent="0.15">
      <c r="A8" s="148"/>
      <c r="B8" s="149"/>
      <c r="C8" s="150"/>
      <c r="D8" s="151">
        <v>36598</v>
      </c>
      <c r="E8" s="152"/>
      <c r="F8" s="153">
        <v>27974</v>
      </c>
      <c r="G8" s="154"/>
      <c r="H8" s="155"/>
    </row>
    <row r="9" spans="1:8" x14ac:dyDescent="0.15">
      <c r="A9" s="136" t="s">
        <v>523</v>
      </c>
      <c r="B9" s="141"/>
      <c r="C9" s="142"/>
      <c r="D9" s="143">
        <v>41701</v>
      </c>
      <c r="E9" s="144"/>
      <c r="F9" s="145">
        <v>52878</v>
      </c>
      <c r="G9" s="146"/>
      <c r="H9" s="147"/>
    </row>
    <row r="10" spans="1:8" x14ac:dyDescent="0.15">
      <c r="A10" s="148"/>
      <c r="B10" s="149"/>
      <c r="C10" s="150"/>
      <c r="D10" s="151">
        <v>29480</v>
      </c>
      <c r="E10" s="152"/>
      <c r="F10" s="153">
        <v>32136</v>
      </c>
      <c r="G10" s="154"/>
      <c r="H10" s="155"/>
    </row>
    <row r="11" spans="1:8" x14ac:dyDescent="0.15">
      <c r="A11" s="136" t="s">
        <v>524</v>
      </c>
      <c r="B11" s="141"/>
      <c r="C11" s="142"/>
      <c r="D11" s="143">
        <v>49255</v>
      </c>
      <c r="E11" s="144"/>
      <c r="F11" s="145">
        <v>57911</v>
      </c>
      <c r="G11" s="146"/>
      <c r="H11" s="147"/>
    </row>
    <row r="12" spans="1:8" x14ac:dyDescent="0.15">
      <c r="A12" s="148"/>
      <c r="B12" s="149"/>
      <c r="C12" s="156"/>
      <c r="D12" s="151">
        <v>19353</v>
      </c>
      <c r="E12" s="152"/>
      <c r="F12" s="153">
        <v>35132</v>
      </c>
      <c r="G12" s="154"/>
      <c r="H12" s="155"/>
    </row>
    <row r="13" spans="1:8" x14ac:dyDescent="0.15">
      <c r="A13" s="136"/>
      <c r="B13" s="141"/>
      <c r="C13" s="157"/>
      <c r="D13" s="158">
        <v>63687</v>
      </c>
      <c r="E13" s="159"/>
      <c r="F13" s="160">
        <v>53958</v>
      </c>
      <c r="G13" s="161"/>
      <c r="H13" s="147"/>
    </row>
    <row r="14" spans="1:8" x14ac:dyDescent="0.15">
      <c r="A14" s="148"/>
      <c r="B14" s="149"/>
      <c r="C14" s="150"/>
      <c r="D14" s="151">
        <v>36149</v>
      </c>
      <c r="E14" s="152"/>
      <c r="F14" s="153">
        <v>32144</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6.15</v>
      </c>
      <c r="C19" s="162">
        <f>ROUND(VALUE(SUBSTITUTE(実質収支比率等に係る経年分析!G$48,"▲","-")),2)</f>
        <v>10.91</v>
      </c>
      <c r="D19" s="162">
        <f>ROUND(VALUE(SUBSTITUTE(実質収支比率等に係る経年分析!H$48,"▲","-")),2)</f>
        <v>8.7100000000000009</v>
      </c>
      <c r="E19" s="162">
        <f>ROUND(VALUE(SUBSTITUTE(実質収支比率等に係る経年分析!I$48,"▲","-")),2)</f>
        <v>7.86</v>
      </c>
      <c r="F19" s="162">
        <f>ROUND(VALUE(SUBSTITUTE(実質収支比率等に係る経年分析!J$48,"▲","-")),2)</f>
        <v>8.07</v>
      </c>
    </row>
    <row r="20" spans="1:11" x14ac:dyDescent="0.15">
      <c r="A20" s="162" t="s">
        <v>53</v>
      </c>
      <c r="B20" s="162">
        <f>ROUND(VALUE(SUBSTITUTE(実質収支比率等に係る経年分析!F$47,"▲","-")),2)</f>
        <v>17.12</v>
      </c>
      <c r="C20" s="162">
        <f>ROUND(VALUE(SUBSTITUTE(実質収支比率等に係る経年分析!G$47,"▲","-")),2)</f>
        <v>17.920000000000002</v>
      </c>
      <c r="D20" s="162">
        <f>ROUND(VALUE(SUBSTITUTE(実質収支比率等に係る経年分析!H$47,"▲","-")),2)</f>
        <v>19.71</v>
      </c>
      <c r="E20" s="162">
        <f>ROUND(VALUE(SUBSTITUTE(実質収支比率等に係る経年分析!I$47,"▲","-")),2)</f>
        <v>21.24</v>
      </c>
      <c r="F20" s="162">
        <f>ROUND(VALUE(SUBSTITUTE(実質収支比率等に係る経年分析!J$47,"▲","-")),2)</f>
        <v>26.77</v>
      </c>
    </row>
    <row r="21" spans="1:11" x14ac:dyDescent="0.15">
      <c r="A21" s="162" t="s">
        <v>54</v>
      </c>
      <c r="B21" s="162">
        <f>IF(ISNUMBER(VALUE(SUBSTITUTE(実質収支比率等に係る経年分析!F$49,"▲","-"))),ROUND(VALUE(SUBSTITUTE(実質収支比率等に係る経年分析!F$49,"▲","-")),2),NA())</f>
        <v>-1.72</v>
      </c>
      <c r="C21" s="162">
        <f>IF(ISNUMBER(VALUE(SUBSTITUTE(実質収支比率等に係る経年分析!G$49,"▲","-"))),ROUND(VALUE(SUBSTITUTE(実質収支比率等に係る経年分析!G$49,"▲","-")),2),NA())</f>
        <v>6.37</v>
      </c>
      <c r="D21" s="162">
        <f>IF(ISNUMBER(VALUE(SUBSTITUTE(実質収支比率等に係る経年分析!H$49,"▲","-"))),ROUND(VALUE(SUBSTITUTE(実質収支比率等に係る経年分析!H$49,"▲","-")),2),NA())</f>
        <v>-1.26</v>
      </c>
      <c r="E21" s="162">
        <f>IF(ISNUMBER(VALUE(SUBSTITUTE(実質収支比率等に係る経年分析!I$49,"▲","-"))),ROUND(VALUE(SUBSTITUTE(実質収支比率等に係る経年分析!I$49,"▲","-")),2),NA())</f>
        <v>0.81</v>
      </c>
      <c r="F21" s="162">
        <f>IF(ISNUMBER(VALUE(SUBSTITUTE(実質収支比率等に係る経年分析!J$49,"▲","-"))),ROUND(VALUE(SUBSTITUTE(実質収支比率等に係る経年分析!J$49,"▲","-")),2),NA())</f>
        <v>6.23</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#VALUE!</v>
      </c>
      <c r="C27" s="163" t="e">
        <f>IF(ROUND(VALUE(SUBSTITUTE(連結実質赤字比率に係る赤字・黒字の構成分析!F$43,"▲", "-")), 2) &gt;= 0, ABS(ROUND(VALUE(SUBSTITUTE(連結実質赤字比率に係る赤字・黒字の構成分析!F$43,"▲", "-")), 2)), NA())</f>
        <v>#VALUE!</v>
      </c>
      <c r="D27" s="163" t="e">
        <f>IF(ROUND(VALUE(SUBSTITUTE(連結実質赤字比率に係る赤字・黒字の構成分析!G$43,"▲", "-")), 2) &lt; 0, ABS(ROUND(VALUE(SUBSTITUTE(連結実質赤字比率に係る赤字・黒字の構成分析!G$43,"▲", "-")), 2)), NA())</f>
        <v>#VALUE!</v>
      </c>
      <c r="E27" s="163" t="e">
        <f>IF(ROUND(VALUE(SUBSTITUTE(連結実質赤字比率に係る赤字・黒字の構成分析!G$43,"▲", "-")), 2) &gt;= 0, ABS(ROUND(VALUE(SUBSTITUTE(連結実質赤字比率に係る赤字・黒字の構成分析!G$43,"▲", "-")), 2)), NA())</f>
        <v>#VALUE!</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str">
        <f>IF(連結実質赤字比率に係る赤字・黒字の構成分析!C$41="",NA(),連結実質赤字比率に係る赤字・黒字の構成分析!C$41)</f>
        <v>戸別合併処理浄化槽事業特別会計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v>
      </c>
    </row>
    <row r="30" spans="1:11" x14ac:dyDescent="0.15">
      <c r="A30" s="163" t="str">
        <f>IF(連結実質赤字比率に係る赤字・黒字の構成分析!C$40="",NA(),連結実質赤字比率に係る赤字・黒字の構成分析!C$40)</f>
        <v>介護サービス事業特別会計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v>
      </c>
    </row>
    <row r="31" spans="1:11" x14ac:dyDescent="0.15">
      <c r="A31" s="163" t="str">
        <f>IF(連結実質赤字比率に係る赤字・黒字の構成分析!C$39="",NA(),連結実質赤字比率に係る赤字・黒字の構成分析!C$39)</f>
        <v>後期高齢者医療事業特別会計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0.01</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0.01</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v>
      </c>
    </row>
    <row r="32" spans="1:11" x14ac:dyDescent="0.15">
      <c r="A32" s="163" t="str">
        <f>IF(連結実質赤字比率に係る赤字・黒字の構成分析!C$38="",NA(),連結実質赤字比率に係る赤字・黒字の構成分析!C$38)</f>
        <v>国民健康保険事業特別会計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0.66</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0.71</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0.38</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0.01</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0.03</v>
      </c>
    </row>
    <row r="33" spans="1:16" x14ac:dyDescent="0.15">
      <c r="A33" s="163" t="str">
        <f>IF(連結実質赤字比率に係る赤字・黒字の構成分析!C$37="",NA(),連結実質赤字比率に係る赤字・黒字の構成分析!C$37)</f>
        <v>介護保険事業特別会計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0.57999999999999996</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0.69</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1.39</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0.48</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0.47</v>
      </c>
    </row>
    <row r="34" spans="1:16" x14ac:dyDescent="0.15">
      <c r="A34" s="163" t="str">
        <f>IF(連結実質赤字比率に係る赤字・黒字の構成分析!C$36="",NA(),連結実質赤字比率に係る赤字・黒字の構成分析!C$36)</f>
        <v>下水道事業会計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0.53</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0.77</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0.59</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0.53</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0.83</v>
      </c>
    </row>
    <row r="35" spans="1:16" x14ac:dyDescent="0.15">
      <c r="A35" s="163" t="str">
        <f>IF(連結実質赤字比率に係る赤字・黒字の構成分析!C$35="",NA(),連結実質赤字比率に係る赤字・黒字の構成分析!C$35)</f>
        <v>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4.53</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4.07</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4.17</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2.8</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3.42</v>
      </c>
    </row>
    <row r="36" spans="1:16" x14ac:dyDescent="0.15">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6.14</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10.91</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8.6999999999999993</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7.86</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8.07</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7010</v>
      </c>
      <c r="E42" s="164"/>
      <c r="F42" s="164"/>
      <c r="G42" s="164">
        <f>'実質公債費比率（分子）の構造'!L$52</f>
        <v>7107</v>
      </c>
      <c r="H42" s="164"/>
      <c r="I42" s="164"/>
      <c r="J42" s="164">
        <f>'実質公債費比率（分子）の構造'!M$52</f>
        <v>7036</v>
      </c>
      <c r="K42" s="164"/>
      <c r="L42" s="164"/>
      <c r="M42" s="164">
        <f>'実質公債費比率（分子）の構造'!N$52</f>
        <v>6579</v>
      </c>
      <c r="N42" s="164"/>
      <c r="O42" s="164"/>
      <c r="P42" s="164">
        <f>'実質公債費比率（分子）の構造'!O$52</f>
        <v>6560</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15">
      <c r="A45" s="164" t="s">
        <v>63</v>
      </c>
      <c r="B45" s="164">
        <f>'実質公債費比率（分子）の構造'!K$49</f>
        <v>158</v>
      </c>
      <c r="C45" s="164"/>
      <c r="D45" s="164"/>
      <c r="E45" s="164">
        <f>'実質公債費比率（分子）の構造'!L$49</f>
        <v>162</v>
      </c>
      <c r="F45" s="164"/>
      <c r="G45" s="164"/>
      <c r="H45" s="164">
        <f>'実質公債費比率（分子）の構造'!M$49</f>
        <v>171</v>
      </c>
      <c r="I45" s="164"/>
      <c r="J45" s="164"/>
      <c r="K45" s="164">
        <f>'実質公債費比率（分子）の構造'!N$49</f>
        <v>184</v>
      </c>
      <c r="L45" s="164"/>
      <c r="M45" s="164"/>
      <c r="N45" s="164">
        <f>'実質公債費比率（分子）の構造'!O$49</f>
        <v>202</v>
      </c>
      <c r="O45" s="164"/>
      <c r="P45" s="164"/>
    </row>
    <row r="46" spans="1:16" x14ac:dyDescent="0.15">
      <c r="A46" s="164" t="s">
        <v>64</v>
      </c>
      <c r="B46" s="164">
        <f>'実質公債費比率（分子）の構造'!K$48</f>
        <v>358</v>
      </c>
      <c r="C46" s="164"/>
      <c r="D46" s="164"/>
      <c r="E46" s="164">
        <f>'実質公債費比率（分子）の構造'!L$48</f>
        <v>339</v>
      </c>
      <c r="F46" s="164"/>
      <c r="G46" s="164"/>
      <c r="H46" s="164">
        <f>'実質公債費比率（分子）の構造'!M$48</f>
        <v>270</v>
      </c>
      <c r="I46" s="164"/>
      <c r="J46" s="164"/>
      <c r="K46" s="164">
        <f>'実質公債費比率（分子）の構造'!N$48</f>
        <v>261</v>
      </c>
      <c r="L46" s="164"/>
      <c r="M46" s="164"/>
      <c r="N46" s="164">
        <f>'実質公債費比率（分子）の構造'!O$48</f>
        <v>363</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6220</v>
      </c>
      <c r="C49" s="164"/>
      <c r="D49" s="164"/>
      <c r="E49" s="164">
        <f>'実質公債費比率（分子）の構造'!L$45</f>
        <v>6668</v>
      </c>
      <c r="F49" s="164"/>
      <c r="G49" s="164"/>
      <c r="H49" s="164">
        <f>'実質公債費比率（分子）の構造'!M$45</f>
        <v>6986</v>
      </c>
      <c r="I49" s="164"/>
      <c r="J49" s="164"/>
      <c r="K49" s="164">
        <f>'実質公債費比率（分子）の構造'!N$45</f>
        <v>6960</v>
      </c>
      <c r="L49" s="164"/>
      <c r="M49" s="164"/>
      <c r="N49" s="164">
        <f>'実質公債費比率（分子）の構造'!O$45</f>
        <v>6810</v>
      </c>
      <c r="O49" s="164"/>
      <c r="P49" s="164"/>
    </row>
    <row r="50" spans="1:16" x14ac:dyDescent="0.15">
      <c r="A50" s="164" t="s">
        <v>67</v>
      </c>
      <c r="B50" s="164" t="e">
        <f>NA()</f>
        <v>#N/A</v>
      </c>
      <c r="C50" s="164">
        <f>IF(ISNUMBER('実質公債費比率（分子）の構造'!K$53),'実質公債費比率（分子）の構造'!K$53,NA())</f>
        <v>-274</v>
      </c>
      <c r="D50" s="164" t="e">
        <f>NA()</f>
        <v>#N/A</v>
      </c>
      <c r="E50" s="164" t="e">
        <f>NA()</f>
        <v>#N/A</v>
      </c>
      <c r="F50" s="164">
        <f>IF(ISNUMBER('実質公債費比率（分子）の構造'!L$53),'実質公債費比率（分子）の構造'!L$53,NA())</f>
        <v>62</v>
      </c>
      <c r="G50" s="164" t="e">
        <f>NA()</f>
        <v>#N/A</v>
      </c>
      <c r="H50" s="164" t="e">
        <f>NA()</f>
        <v>#N/A</v>
      </c>
      <c r="I50" s="164">
        <f>IF(ISNUMBER('実質公債費比率（分子）の構造'!M$53),'実質公債費比率（分子）の構造'!M$53,NA())</f>
        <v>391</v>
      </c>
      <c r="J50" s="164" t="e">
        <f>NA()</f>
        <v>#N/A</v>
      </c>
      <c r="K50" s="164" t="e">
        <f>NA()</f>
        <v>#N/A</v>
      </c>
      <c r="L50" s="164">
        <f>IF(ISNUMBER('実質公債費比率（分子）の構造'!N$53),'実質公債費比率（分子）の構造'!N$53,NA())</f>
        <v>826</v>
      </c>
      <c r="M50" s="164" t="e">
        <f>NA()</f>
        <v>#N/A</v>
      </c>
      <c r="N50" s="164" t="e">
        <f>NA()</f>
        <v>#N/A</v>
      </c>
      <c r="O50" s="164">
        <f>IF(ISNUMBER('実質公債費比率（分子）の構造'!O$53),'実質公債費比率（分子）の構造'!O$53,NA())</f>
        <v>815</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65205</v>
      </c>
      <c r="E56" s="163"/>
      <c r="F56" s="163"/>
      <c r="G56" s="163">
        <f>'将来負担比率（分子）の構造'!J$52</f>
        <v>63784</v>
      </c>
      <c r="H56" s="163"/>
      <c r="I56" s="163"/>
      <c r="J56" s="163">
        <f>'将来負担比率（分子）の構造'!K$52</f>
        <v>60894</v>
      </c>
      <c r="K56" s="163"/>
      <c r="L56" s="163"/>
      <c r="M56" s="163">
        <f>'将来負担比率（分子）の構造'!L$52</f>
        <v>57528</v>
      </c>
      <c r="N56" s="163"/>
      <c r="O56" s="163"/>
      <c r="P56" s="163">
        <f>'将来負担比率（分子）の構造'!M$52</f>
        <v>54433</v>
      </c>
    </row>
    <row r="57" spans="1:16" x14ac:dyDescent="0.15">
      <c r="A57" s="163" t="s">
        <v>42</v>
      </c>
      <c r="B57" s="163"/>
      <c r="C57" s="163"/>
      <c r="D57" s="163">
        <f>'将来負担比率（分子）の構造'!I$51</f>
        <v>8235</v>
      </c>
      <c r="E57" s="163"/>
      <c r="F57" s="163"/>
      <c r="G57" s="163">
        <f>'将来負担比率（分子）の構造'!J$51</f>
        <v>7610</v>
      </c>
      <c r="H57" s="163"/>
      <c r="I57" s="163"/>
      <c r="J57" s="163">
        <f>'将来負担比率（分子）の構造'!K$51</f>
        <v>6699</v>
      </c>
      <c r="K57" s="163"/>
      <c r="L57" s="163"/>
      <c r="M57" s="163">
        <f>'将来負担比率（分子）の構造'!L$51</f>
        <v>6127</v>
      </c>
      <c r="N57" s="163"/>
      <c r="O57" s="163"/>
      <c r="P57" s="163">
        <f>'将来負担比率（分子）の構造'!M$51</f>
        <v>5685</v>
      </c>
    </row>
    <row r="58" spans="1:16" x14ac:dyDescent="0.15">
      <c r="A58" s="163" t="s">
        <v>41</v>
      </c>
      <c r="B58" s="163"/>
      <c r="C58" s="163"/>
      <c r="D58" s="163">
        <f>'将来負担比率（分子）の構造'!I$50</f>
        <v>24714</v>
      </c>
      <c r="E58" s="163"/>
      <c r="F58" s="163"/>
      <c r="G58" s="163">
        <f>'将来負担比率（分子）の構造'!J$50</f>
        <v>27198</v>
      </c>
      <c r="H58" s="163"/>
      <c r="I58" s="163"/>
      <c r="J58" s="163">
        <f>'将来負担比率（分子）の構造'!K$50</f>
        <v>26016</v>
      </c>
      <c r="K58" s="163"/>
      <c r="L58" s="163"/>
      <c r="M58" s="163">
        <f>'将来負担比率（分子）の構造'!L$50</f>
        <v>23169</v>
      </c>
      <c r="N58" s="163"/>
      <c r="O58" s="163"/>
      <c r="P58" s="163">
        <f>'将来負担比率（分子）の構造'!M$50</f>
        <v>24035</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f>'将来負担比率（分子）の構造'!I$46</f>
        <v>16</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13990</v>
      </c>
      <c r="C62" s="163"/>
      <c r="D62" s="163"/>
      <c r="E62" s="163">
        <f>'将来負担比率（分子）の構造'!J$45</f>
        <v>13776</v>
      </c>
      <c r="F62" s="163"/>
      <c r="G62" s="163"/>
      <c r="H62" s="163">
        <f>'将来負担比率（分子）の構造'!K$45</f>
        <v>13825</v>
      </c>
      <c r="I62" s="163"/>
      <c r="J62" s="163"/>
      <c r="K62" s="163">
        <f>'将来負担比率（分子）の構造'!L$45</f>
        <v>13673</v>
      </c>
      <c r="L62" s="163"/>
      <c r="M62" s="163"/>
      <c r="N62" s="163">
        <f>'将来負担比率（分子）の構造'!M$45</f>
        <v>13826</v>
      </c>
      <c r="O62" s="163"/>
      <c r="P62" s="163"/>
    </row>
    <row r="63" spans="1:16" x14ac:dyDescent="0.15">
      <c r="A63" s="163" t="s">
        <v>34</v>
      </c>
      <c r="B63" s="163">
        <f>'将来負担比率（分子）の構造'!I$44</f>
        <v>955</v>
      </c>
      <c r="C63" s="163"/>
      <c r="D63" s="163"/>
      <c r="E63" s="163">
        <f>'将来負担比率（分子）の構造'!J$44</f>
        <v>901</v>
      </c>
      <c r="F63" s="163"/>
      <c r="G63" s="163"/>
      <c r="H63" s="163">
        <f>'将来負担比率（分子）の構造'!K$44</f>
        <v>900</v>
      </c>
      <c r="I63" s="163"/>
      <c r="J63" s="163"/>
      <c r="K63" s="163">
        <f>'将来負担比率（分子）の構造'!L$44</f>
        <v>907</v>
      </c>
      <c r="L63" s="163"/>
      <c r="M63" s="163"/>
      <c r="N63" s="163">
        <f>'将来負担比率（分子）の構造'!M$44</f>
        <v>982</v>
      </c>
      <c r="O63" s="163"/>
      <c r="P63" s="163"/>
    </row>
    <row r="64" spans="1:16" x14ac:dyDescent="0.15">
      <c r="A64" s="163" t="s">
        <v>33</v>
      </c>
      <c r="B64" s="163">
        <f>'将来負担比率（分子）の構造'!I$43</f>
        <v>3122</v>
      </c>
      <c r="C64" s="163"/>
      <c r="D64" s="163"/>
      <c r="E64" s="163">
        <f>'将来負担比率（分子）の構造'!J$43</f>
        <v>2987</v>
      </c>
      <c r="F64" s="163"/>
      <c r="G64" s="163"/>
      <c r="H64" s="163">
        <f>'将来負担比率（分子）の構造'!K$43</f>
        <v>3585</v>
      </c>
      <c r="I64" s="163"/>
      <c r="J64" s="163"/>
      <c r="K64" s="163">
        <f>'将来負担比率（分子）の構造'!L$43</f>
        <v>3412</v>
      </c>
      <c r="L64" s="163"/>
      <c r="M64" s="163"/>
      <c r="N64" s="163">
        <f>'将来負担比率（分子）の構造'!M$43</f>
        <v>3526</v>
      </c>
      <c r="O64" s="163"/>
      <c r="P64" s="163"/>
    </row>
    <row r="65" spans="1:16" x14ac:dyDescent="0.15">
      <c r="A65" s="163" t="s">
        <v>32</v>
      </c>
      <c r="B65" s="163">
        <f>'将来負担比率（分子）の構造'!I$42</f>
        <v>83</v>
      </c>
      <c r="C65" s="163"/>
      <c r="D65" s="163"/>
      <c r="E65" s="163">
        <f>'将来負担比率（分子）の構造'!J$42</f>
        <v>182</v>
      </c>
      <c r="F65" s="163"/>
      <c r="G65" s="163"/>
      <c r="H65" s="163">
        <f>'将来負担比率（分子）の構造'!K$42</f>
        <v>274</v>
      </c>
      <c r="I65" s="163"/>
      <c r="J65" s="163"/>
      <c r="K65" s="163">
        <f>'将来負担比率（分子）の構造'!L$42</f>
        <v>84</v>
      </c>
      <c r="L65" s="163"/>
      <c r="M65" s="163"/>
      <c r="N65" s="163">
        <f>'将来負担比率（分子）の構造'!M$42</f>
        <v>1114</v>
      </c>
      <c r="O65" s="163"/>
      <c r="P65" s="163"/>
    </row>
    <row r="66" spans="1:16" x14ac:dyDescent="0.15">
      <c r="A66" s="163" t="s">
        <v>31</v>
      </c>
      <c r="B66" s="163">
        <f>'将来負担比率（分子）の構造'!I$41</f>
        <v>63460</v>
      </c>
      <c r="C66" s="163"/>
      <c r="D66" s="163"/>
      <c r="E66" s="163">
        <f>'将来負担比率（分子）の構造'!J$41</f>
        <v>65246</v>
      </c>
      <c r="F66" s="163"/>
      <c r="G66" s="163"/>
      <c r="H66" s="163">
        <f>'将来負担比率（分子）の構造'!K$41</f>
        <v>62805</v>
      </c>
      <c r="I66" s="163"/>
      <c r="J66" s="163"/>
      <c r="K66" s="163">
        <f>'将来負担比率（分子）の構造'!L$41</f>
        <v>59618</v>
      </c>
      <c r="L66" s="163"/>
      <c r="M66" s="163"/>
      <c r="N66" s="163">
        <f>'将来負担比率（分子）の構造'!M$41</f>
        <v>57602</v>
      </c>
      <c r="O66" s="163"/>
      <c r="P66" s="163"/>
    </row>
    <row r="67" spans="1:16" x14ac:dyDescent="0.15">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7852</v>
      </c>
      <c r="C72" s="167">
        <f>基金残高に係る経年分析!G55</f>
        <v>8498</v>
      </c>
      <c r="D72" s="167">
        <f>基金残高に係る経年分析!H55</f>
        <v>10893</v>
      </c>
    </row>
    <row r="73" spans="1:16" x14ac:dyDescent="0.15">
      <c r="A73" s="166" t="s">
        <v>74</v>
      </c>
      <c r="B73" s="167">
        <f>基金残高に係る経年分析!F56</f>
        <v>10335</v>
      </c>
      <c r="C73" s="167">
        <f>基金残高に係る経年分析!G56</f>
        <v>7549</v>
      </c>
      <c r="D73" s="167">
        <f>基金残高に係る経年分析!H56</f>
        <v>6835</v>
      </c>
    </row>
    <row r="74" spans="1:16" x14ac:dyDescent="0.15">
      <c r="A74" s="166" t="s">
        <v>75</v>
      </c>
      <c r="B74" s="167">
        <f>基金残高に係る経年分析!F57</f>
        <v>4195</v>
      </c>
      <c r="C74" s="167">
        <f>基金残高に係る経年分析!G57</f>
        <v>3515</v>
      </c>
      <c r="D74" s="167">
        <f>基金残高に係る経年分析!H57</f>
        <v>3100</v>
      </c>
    </row>
  </sheetData>
  <sheetProtection algorithmName="SHA-512" hashValue="G/5i/X+mXw3VZ19qUO50J7+J9cKFPRwW96yXZJaH/Tvbl3aJl4Tx2rJqNNT5LKcswB6N7XjZ4oMb9iJy0b89uA==" saltValue="j1Ex0cg+z7vyY93+JFh96A=="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70" zoomScaleNormal="70" workbookViewId="0">
      <selection activeCell="DH1" sqref="DH1:DN1"/>
    </sheetView>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202</v>
      </c>
      <c r="DI1" s="718"/>
      <c r="DJ1" s="718"/>
      <c r="DK1" s="718"/>
      <c r="DL1" s="718"/>
      <c r="DM1" s="718"/>
      <c r="DN1" s="719"/>
      <c r="DO1" s="202"/>
      <c r="DP1" s="717" t="s">
        <v>203</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9" t="s">
        <v>215</v>
      </c>
      <c r="C5" s="680"/>
      <c r="D5" s="680"/>
      <c r="E5" s="680"/>
      <c r="F5" s="680"/>
      <c r="G5" s="680"/>
      <c r="H5" s="680"/>
      <c r="I5" s="680"/>
      <c r="J5" s="680"/>
      <c r="K5" s="680"/>
      <c r="L5" s="680"/>
      <c r="M5" s="680"/>
      <c r="N5" s="680"/>
      <c r="O5" s="680"/>
      <c r="P5" s="680"/>
      <c r="Q5" s="681"/>
      <c r="R5" s="676">
        <v>29126690</v>
      </c>
      <c r="S5" s="677"/>
      <c r="T5" s="677"/>
      <c r="U5" s="677"/>
      <c r="V5" s="677"/>
      <c r="W5" s="677"/>
      <c r="X5" s="677"/>
      <c r="Y5" s="702"/>
      <c r="Z5" s="715">
        <v>33.9</v>
      </c>
      <c r="AA5" s="715"/>
      <c r="AB5" s="715"/>
      <c r="AC5" s="715"/>
      <c r="AD5" s="716">
        <v>27141117</v>
      </c>
      <c r="AE5" s="716"/>
      <c r="AF5" s="716"/>
      <c r="AG5" s="716"/>
      <c r="AH5" s="716"/>
      <c r="AI5" s="716"/>
      <c r="AJ5" s="716"/>
      <c r="AK5" s="716"/>
      <c r="AL5" s="703">
        <v>62.4</v>
      </c>
      <c r="AM5" s="685"/>
      <c r="AN5" s="685"/>
      <c r="AO5" s="704"/>
      <c r="AP5" s="679" t="s">
        <v>216</v>
      </c>
      <c r="AQ5" s="680"/>
      <c r="AR5" s="680"/>
      <c r="AS5" s="680"/>
      <c r="AT5" s="680"/>
      <c r="AU5" s="680"/>
      <c r="AV5" s="680"/>
      <c r="AW5" s="680"/>
      <c r="AX5" s="680"/>
      <c r="AY5" s="680"/>
      <c r="AZ5" s="680"/>
      <c r="BA5" s="680"/>
      <c r="BB5" s="680"/>
      <c r="BC5" s="680"/>
      <c r="BD5" s="680"/>
      <c r="BE5" s="680"/>
      <c r="BF5" s="681"/>
      <c r="BG5" s="621">
        <v>27106711</v>
      </c>
      <c r="BH5" s="622"/>
      <c r="BI5" s="622"/>
      <c r="BJ5" s="622"/>
      <c r="BK5" s="622"/>
      <c r="BL5" s="622"/>
      <c r="BM5" s="622"/>
      <c r="BN5" s="623"/>
      <c r="BO5" s="659">
        <v>93.1</v>
      </c>
      <c r="BP5" s="659"/>
      <c r="BQ5" s="659"/>
      <c r="BR5" s="659"/>
      <c r="BS5" s="660">
        <v>904856</v>
      </c>
      <c r="BT5" s="660"/>
      <c r="BU5" s="660"/>
      <c r="BV5" s="660"/>
      <c r="BW5" s="660"/>
      <c r="BX5" s="660"/>
      <c r="BY5" s="660"/>
      <c r="BZ5" s="660"/>
      <c r="CA5" s="660"/>
      <c r="CB5" s="700"/>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15">
      <c r="B6" s="618" t="s">
        <v>220</v>
      </c>
      <c r="C6" s="619"/>
      <c r="D6" s="619"/>
      <c r="E6" s="619"/>
      <c r="F6" s="619"/>
      <c r="G6" s="619"/>
      <c r="H6" s="619"/>
      <c r="I6" s="619"/>
      <c r="J6" s="619"/>
      <c r="K6" s="619"/>
      <c r="L6" s="619"/>
      <c r="M6" s="619"/>
      <c r="N6" s="619"/>
      <c r="O6" s="619"/>
      <c r="P6" s="619"/>
      <c r="Q6" s="620"/>
      <c r="R6" s="621">
        <v>572956</v>
      </c>
      <c r="S6" s="622"/>
      <c r="T6" s="622"/>
      <c r="U6" s="622"/>
      <c r="V6" s="622"/>
      <c r="W6" s="622"/>
      <c r="X6" s="622"/>
      <c r="Y6" s="623"/>
      <c r="Z6" s="659">
        <v>0.7</v>
      </c>
      <c r="AA6" s="659"/>
      <c r="AB6" s="659"/>
      <c r="AC6" s="659"/>
      <c r="AD6" s="660">
        <v>572956</v>
      </c>
      <c r="AE6" s="660"/>
      <c r="AF6" s="660"/>
      <c r="AG6" s="660"/>
      <c r="AH6" s="660"/>
      <c r="AI6" s="660"/>
      <c r="AJ6" s="660"/>
      <c r="AK6" s="660"/>
      <c r="AL6" s="624">
        <v>1.3</v>
      </c>
      <c r="AM6" s="625"/>
      <c r="AN6" s="625"/>
      <c r="AO6" s="661"/>
      <c r="AP6" s="618" t="s">
        <v>221</v>
      </c>
      <c r="AQ6" s="619"/>
      <c r="AR6" s="619"/>
      <c r="AS6" s="619"/>
      <c r="AT6" s="619"/>
      <c r="AU6" s="619"/>
      <c r="AV6" s="619"/>
      <c r="AW6" s="619"/>
      <c r="AX6" s="619"/>
      <c r="AY6" s="619"/>
      <c r="AZ6" s="619"/>
      <c r="BA6" s="619"/>
      <c r="BB6" s="619"/>
      <c r="BC6" s="619"/>
      <c r="BD6" s="619"/>
      <c r="BE6" s="619"/>
      <c r="BF6" s="620"/>
      <c r="BG6" s="621">
        <v>27106711</v>
      </c>
      <c r="BH6" s="622"/>
      <c r="BI6" s="622"/>
      <c r="BJ6" s="622"/>
      <c r="BK6" s="622"/>
      <c r="BL6" s="622"/>
      <c r="BM6" s="622"/>
      <c r="BN6" s="623"/>
      <c r="BO6" s="659">
        <v>93.1</v>
      </c>
      <c r="BP6" s="659"/>
      <c r="BQ6" s="659"/>
      <c r="BR6" s="659"/>
      <c r="BS6" s="660">
        <v>904856</v>
      </c>
      <c r="BT6" s="660"/>
      <c r="BU6" s="660"/>
      <c r="BV6" s="660"/>
      <c r="BW6" s="660"/>
      <c r="BX6" s="660"/>
      <c r="BY6" s="660"/>
      <c r="BZ6" s="660"/>
      <c r="CA6" s="660"/>
      <c r="CB6" s="700"/>
      <c r="CD6" s="679" t="s">
        <v>222</v>
      </c>
      <c r="CE6" s="680"/>
      <c r="CF6" s="680"/>
      <c r="CG6" s="680"/>
      <c r="CH6" s="680"/>
      <c r="CI6" s="680"/>
      <c r="CJ6" s="680"/>
      <c r="CK6" s="680"/>
      <c r="CL6" s="680"/>
      <c r="CM6" s="680"/>
      <c r="CN6" s="680"/>
      <c r="CO6" s="680"/>
      <c r="CP6" s="680"/>
      <c r="CQ6" s="681"/>
      <c r="CR6" s="621">
        <v>382062</v>
      </c>
      <c r="CS6" s="622"/>
      <c r="CT6" s="622"/>
      <c r="CU6" s="622"/>
      <c r="CV6" s="622"/>
      <c r="CW6" s="622"/>
      <c r="CX6" s="622"/>
      <c r="CY6" s="623"/>
      <c r="CZ6" s="703">
        <v>0.5</v>
      </c>
      <c r="DA6" s="685"/>
      <c r="DB6" s="685"/>
      <c r="DC6" s="705"/>
      <c r="DD6" s="627" t="s">
        <v>122</v>
      </c>
      <c r="DE6" s="622"/>
      <c r="DF6" s="622"/>
      <c r="DG6" s="622"/>
      <c r="DH6" s="622"/>
      <c r="DI6" s="622"/>
      <c r="DJ6" s="622"/>
      <c r="DK6" s="622"/>
      <c r="DL6" s="622"/>
      <c r="DM6" s="622"/>
      <c r="DN6" s="622"/>
      <c r="DO6" s="622"/>
      <c r="DP6" s="623"/>
      <c r="DQ6" s="627">
        <v>382062</v>
      </c>
      <c r="DR6" s="622"/>
      <c r="DS6" s="622"/>
      <c r="DT6" s="622"/>
      <c r="DU6" s="622"/>
      <c r="DV6" s="622"/>
      <c r="DW6" s="622"/>
      <c r="DX6" s="622"/>
      <c r="DY6" s="622"/>
      <c r="DZ6" s="622"/>
      <c r="EA6" s="622"/>
      <c r="EB6" s="622"/>
      <c r="EC6" s="658"/>
    </row>
    <row r="7" spans="2:143" ht="11.25" customHeight="1" x14ac:dyDescent="0.15">
      <c r="B7" s="618" t="s">
        <v>223</v>
      </c>
      <c r="C7" s="619"/>
      <c r="D7" s="619"/>
      <c r="E7" s="619"/>
      <c r="F7" s="619"/>
      <c r="G7" s="619"/>
      <c r="H7" s="619"/>
      <c r="I7" s="619"/>
      <c r="J7" s="619"/>
      <c r="K7" s="619"/>
      <c r="L7" s="619"/>
      <c r="M7" s="619"/>
      <c r="N7" s="619"/>
      <c r="O7" s="619"/>
      <c r="P7" s="619"/>
      <c r="Q7" s="620"/>
      <c r="R7" s="621">
        <v>10489</v>
      </c>
      <c r="S7" s="622"/>
      <c r="T7" s="622"/>
      <c r="U7" s="622"/>
      <c r="V7" s="622"/>
      <c r="W7" s="622"/>
      <c r="X7" s="622"/>
      <c r="Y7" s="623"/>
      <c r="Z7" s="659">
        <v>0</v>
      </c>
      <c r="AA7" s="659"/>
      <c r="AB7" s="659"/>
      <c r="AC7" s="659"/>
      <c r="AD7" s="660">
        <v>10489</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13396942</v>
      </c>
      <c r="BH7" s="622"/>
      <c r="BI7" s="622"/>
      <c r="BJ7" s="622"/>
      <c r="BK7" s="622"/>
      <c r="BL7" s="622"/>
      <c r="BM7" s="622"/>
      <c r="BN7" s="623"/>
      <c r="BO7" s="659">
        <v>46</v>
      </c>
      <c r="BP7" s="659"/>
      <c r="BQ7" s="659"/>
      <c r="BR7" s="659"/>
      <c r="BS7" s="660">
        <v>904856</v>
      </c>
      <c r="BT7" s="660"/>
      <c r="BU7" s="660"/>
      <c r="BV7" s="660"/>
      <c r="BW7" s="660"/>
      <c r="BX7" s="660"/>
      <c r="BY7" s="660"/>
      <c r="BZ7" s="660"/>
      <c r="CA7" s="660"/>
      <c r="CB7" s="700"/>
      <c r="CD7" s="618" t="s">
        <v>225</v>
      </c>
      <c r="CE7" s="619"/>
      <c r="CF7" s="619"/>
      <c r="CG7" s="619"/>
      <c r="CH7" s="619"/>
      <c r="CI7" s="619"/>
      <c r="CJ7" s="619"/>
      <c r="CK7" s="619"/>
      <c r="CL7" s="619"/>
      <c r="CM7" s="619"/>
      <c r="CN7" s="619"/>
      <c r="CO7" s="619"/>
      <c r="CP7" s="619"/>
      <c r="CQ7" s="620"/>
      <c r="CR7" s="621">
        <v>12644464</v>
      </c>
      <c r="CS7" s="622"/>
      <c r="CT7" s="622"/>
      <c r="CU7" s="622"/>
      <c r="CV7" s="622"/>
      <c r="CW7" s="622"/>
      <c r="CX7" s="622"/>
      <c r="CY7" s="623"/>
      <c r="CZ7" s="659">
        <v>15.4</v>
      </c>
      <c r="DA7" s="659"/>
      <c r="DB7" s="659"/>
      <c r="DC7" s="659"/>
      <c r="DD7" s="627">
        <v>430899</v>
      </c>
      <c r="DE7" s="622"/>
      <c r="DF7" s="622"/>
      <c r="DG7" s="622"/>
      <c r="DH7" s="622"/>
      <c r="DI7" s="622"/>
      <c r="DJ7" s="622"/>
      <c r="DK7" s="622"/>
      <c r="DL7" s="622"/>
      <c r="DM7" s="622"/>
      <c r="DN7" s="622"/>
      <c r="DO7" s="622"/>
      <c r="DP7" s="623"/>
      <c r="DQ7" s="627">
        <v>8252549</v>
      </c>
      <c r="DR7" s="622"/>
      <c r="DS7" s="622"/>
      <c r="DT7" s="622"/>
      <c r="DU7" s="622"/>
      <c r="DV7" s="622"/>
      <c r="DW7" s="622"/>
      <c r="DX7" s="622"/>
      <c r="DY7" s="622"/>
      <c r="DZ7" s="622"/>
      <c r="EA7" s="622"/>
      <c r="EB7" s="622"/>
      <c r="EC7" s="658"/>
    </row>
    <row r="8" spans="2:143" ht="11.25" customHeight="1" x14ac:dyDescent="0.15">
      <c r="B8" s="618" t="s">
        <v>226</v>
      </c>
      <c r="C8" s="619"/>
      <c r="D8" s="619"/>
      <c r="E8" s="619"/>
      <c r="F8" s="619"/>
      <c r="G8" s="619"/>
      <c r="H8" s="619"/>
      <c r="I8" s="619"/>
      <c r="J8" s="619"/>
      <c r="K8" s="619"/>
      <c r="L8" s="619"/>
      <c r="M8" s="619"/>
      <c r="N8" s="619"/>
      <c r="O8" s="619"/>
      <c r="P8" s="619"/>
      <c r="Q8" s="620"/>
      <c r="R8" s="621">
        <v>211349</v>
      </c>
      <c r="S8" s="622"/>
      <c r="T8" s="622"/>
      <c r="U8" s="622"/>
      <c r="V8" s="622"/>
      <c r="W8" s="622"/>
      <c r="X8" s="622"/>
      <c r="Y8" s="623"/>
      <c r="Z8" s="659">
        <v>0.2</v>
      </c>
      <c r="AA8" s="659"/>
      <c r="AB8" s="659"/>
      <c r="AC8" s="659"/>
      <c r="AD8" s="660">
        <v>211349</v>
      </c>
      <c r="AE8" s="660"/>
      <c r="AF8" s="660"/>
      <c r="AG8" s="660"/>
      <c r="AH8" s="660"/>
      <c r="AI8" s="660"/>
      <c r="AJ8" s="660"/>
      <c r="AK8" s="660"/>
      <c r="AL8" s="624">
        <v>0.5</v>
      </c>
      <c r="AM8" s="625"/>
      <c r="AN8" s="625"/>
      <c r="AO8" s="661"/>
      <c r="AP8" s="618" t="s">
        <v>227</v>
      </c>
      <c r="AQ8" s="619"/>
      <c r="AR8" s="619"/>
      <c r="AS8" s="619"/>
      <c r="AT8" s="619"/>
      <c r="AU8" s="619"/>
      <c r="AV8" s="619"/>
      <c r="AW8" s="619"/>
      <c r="AX8" s="619"/>
      <c r="AY8" s="619"/>
      <c r="AZ8" s="619"/>
      <c r="BA8" s="619"/>
      <c r="BB8" s="619"/>
      <c r="BC8" s="619"/>
      <c r="BD8" s="619"/>
      <c r="BE8" s="619"/>
      <c r="BF8" s="620"/>
      <c r="BG8" s="621">
        <v>261080</v>
      </c>
      <c r="BH8" s="622"/>
      <c r="BI8" s="622"/>
      <c r="BJ8" s="622"/>
      <c r="BK8" s="622"/>
      <c r="BL8" s="622"/>
      <c r="BM8" s="622"/>
      <c r="BN8" s="623"/>
      <c r="BO8" s="659">
        <v>0.9</v>
      </c>
      <c r="BP8" s="659"/>
      <c r="BQ8" s="659"/>
      <c r="BR8" s="659"/>
      <c r="BS8" s="660" t="s">
        <v>122</v>
      </c>
      <c r="BT8" s="660"/>
      <c r="BU8" s="660"/>
      <c r="BV8" s="660"/>
      <c r="BW8" s="660"/>
      <c r="BX8" s="660"/>
      <c r="BY8" s="660"/>
      <c r="BZ8" s="660"/>
      <c r="CA8" s="660"/>
      <c r="CB8" s="700"/>
      <c r="CD8" s="618" t="s">
        <v>228</v>
      </c>
      <c r="CE8" s="619"/>
      <c r="CF8" s="619"/>
      <c r="CG8" s="619"/>
      <c r="CH8" s="619"/>
      <c r="CI8" s="619"/>
      <c r="CJ8" s="619"/>
      <c r="CK8" s="619"/>
      <c r="CL8" s="619"/>
      <c r="CM8" s="619"/>
      <c r="CN8" s="619"/>
      <c r="CO8" s="619"/>
      <c r="CP8" s="619"/>
      <c r="CQ8" s="620"/>
      <c r="CR8" s="621">
        <v>30654592</v>
      </c>
      <c r="CS8" s="622"/>
      <c r="CT8" s="622"/>
      <c r="CU8" s="622"/>
      <c r="CV8" s="622"/>
      <c r="CW8" s="622"/>
      <c r="CX8" s="622"/>
      <c r="CY8" s="623"/>
      <c r="CZ8" s="659">
        <v>37.4</v>
      </c>
      <c r="DA8" s="659"/>
      <c r="DB8" s="659"/>
      <c r="DC8" s="659"/>
      <c r="DD8" s="627">
        <v>377635</v>
      </c>
      <c r="DE8" s="622"/>
      <c r="DF8" s="622"/>
      <c r="DG8" s="622"/>
      <c r="DH8" s="622"/>
      <c r="DI8" s="622"/>
      <c r="DJ8" s="622"/>
      <c r="DK8" s="622"/>
      <c r="DL8" s="622"/>
      <c r="DM8" s="622"/>
      <c r="DN8" s="622"/>
      <c r="DO8" s="622"/>
      <c r="DP8" s="623"/>
      <c r="DQ8" s="627">
        <v>16873528</v>
      </c>
      <c r="DR8" s="622"/>
      <c r="DS8" s="622"/>
      <c r="DT8" s="622"/>
      <c r="DU8" s="622"/>
      <c r="DV8" s="622"/>
      <c r="DW8" s="622"/>
      <c r="DX8" s="622"/>
      <c r="DY8" s="622"/>
      <c r="DZ8" s="622"/>
      <c r="EA8" s="622"/>
      <c r="EB8" s="622"/>
      <c r="EC8" s="658"/>
    </row>
    <row r="9" spans="2:143" ht="11.25" customHeight="1" x14ac:dyDescent="0.15">
      <c r="B9" s="618" t="s">
        <v>229</v>
      </c>
      <c r="C9" s="619"/>
      <c r="D9" s="619"/>
      <c r="E9" s="619"/>
      <c r="F9" s="619"/>
      <c r="G9" s="619"/>
      <c r="H9" s="619"/>
      <c r="I9" s="619"/>
      <c r="J9" s="619"/>
      <c r="K9" s="619"/>
      <c r="L9" s="619"/>
      <c r="M9" s="619"/>
      <c r="N9" s="619"/>
      <c r="O9" s="619"/>
      <c r="P9" s="619"/>
      <c r="Q9" s="620"/>
      <c r="R9" s="621">
        <v>293727</v>
      </c>
      <c r="S9" s="622"/>
      <c r="T9" s="622"/>
      <c r="U9" s="622"/>
      <c r="V9" s="622"/>
      <c r="W9" s="622"/>
      <c r="X9" s="622"/>
      <c r="Y9" s="623"/>
      <c r="Z9" s="659">
        <v>0.3</v>
      </c>
      <c r="AA9" s="659"/>
      <c r="AB9" s="659"/>
      <c r="AC9" s="659"/>
      <c r="AD9" s="660">
        <v>293727</v>
      </c>
      <c r="AE9" s="660"/>
      <c r="AF9" s="660"/>
      <c r="AG9" s="660"/>
      <c r="AH9" s="660"/>
      <c r="AI9" s="660"/>
      <c r="AJ9" s="660"/>
      <c r="AK9" s="660"/>
      <c r="AL9" s="624">
        <v>0.7</v>
      </c>
      <c r="AM9" s="625"/>
      <c r="AN9" s="625"/>
      <c r="AO9" s="661"/>
      <c r="AP9" s="618" t="s">
        <v>230</v>
      </c>
      <c r="AQ9" s="619"/>
      <c r="AR9" s="619"/>
      <c r="AS9" s="619"/>
      <c r="AT9" s="619"/>
      <c r="AU9" s="619"/>
      <c r="AV9" s="619"/>
      <c r="AW9" s="619"/>
      <c r="AX9" s="619"/>
      <c r="AY9" s="619"/>
      <c r="AZ9" s="619"/>
      <c r="BA9" s="619"/>
      <c r="BB9" s="619"/>
      <c r="BC9" s="619"/>
      <c r="BD9" s="619"/>
      <c r="BE9" s="619"/>
      <c r="BF9" s="620"/>
      <c r="BG9" s="621">
        <v>9406766</v>
      </c>
      <c r="BH9" s="622"/>
      <c r="BI9" s="622"/>
      <c r="BJ9" s="622"/>
      <c r="BK9" s="622"/>
      <c r="BL9" s="622"/>
      <c r="BM9" s="622"/>
      <c r="BN9" s="623"/>
      <c r="BO9" s="659">
        <v>32.299999999999997</v>
      </c>
      <c r="BP9" s="659"/>
      <c r="BQ9" s="659"/>
      <c r="BR9" s="659"/>
      <c r="BS9" s="660" t="s">
        <v>122</v>
      </c>
      <c r="BT9" s="660"/>
      <c r="BU9" s="660"/>
      <c r="BV9" s="660"/>
      <c r="BW9" s="660"/>
      <c r="BX9" s="660"/>
      <c r="BY9" s="660"/>
      <c r="BZ9" s="660"/>
      <c r="CA9" s="660"/>
      <c r="CB9" s="700"/>
      <c r="CD9" s="618" t="s">
        <v>231</v>
      </c>
      <c r="CE9" s="619"/>
      <c r="CF9" s="619"/>
      <c r="CG9" s="619"/>
      <c r="CH9" s="619"/>
      <c r="CI9" s="619"/>
      <c r="CJ9" s="619"/>
      <c r="CK9" s="619"/>
      <c r="CL9" s="619"/>
      <c r="CM9" s="619"/>
      <c r="CN9" s="619"/>
      <c r="CO9" s="619"/>
      <c r="CP9" s="619"/>
      <c r="CQ9" s="620"/>
      <c r="CR9" s="621">
        <v>5136169</v>
      </c>
      <c r="CS9" s="622"/>
      <c r="CT9" s="622"/>
      <c r="CU9" s="622"/>
      <c r="CV9" s="622"/>
      <c r="CW9" s="622"/>
      <c r="CX9" s="622"/>
      <c r="CY9" s="623"/>
      <c r="CZ9" s="659">
        <v>6.3</v>
      </c>
      <c r="DA9" s="659"/>
      <c r="DB9" s="659"/>
      <c r="DC9" s="659"/>
      <c r="DD9" s="627">
        <v>854611</v>
      </c>
      <c r="DE9" s="622"/>
      <c r="DF9" s="622"/>
      <c r="DG9" s="622"/>
      <c r="DH9" s="622"/>
      <c r="DI9" s="622"/>
      <c r="DJ9" s="622"/>
      <c r="DK9" s="622"/>
      <c r="DL9" s="622"/>
      <c r="DM9" s="622"/>
      <c r="DN9" s="622"/>
      <c r="DO9" s="622"/>
      <c r="DP9" s="623"/>
      <c r="DQ9" s="627">
        <v>3963974</v>
      </c>
      <c r="DR9" s="622"/>
      <c r="DS9" s="622"/>
      <c r="DT9" s="622"/>
      <c r="DU9" s="622"/>
      <c r="DV9" s="622"/>
      <c r="DW9" s="622"/>
      <c r="DX9" s="622"/>
      <c r="DY9" s="622"/>
      <c r="DZ9" s="622"/>
      <c r="EA9" s="622"/>
      <c r="EB9" s="622"/>
      <c r="EC9" s="658"/>
    </row>
    <row r="10" spans="2:143" ht="11.25" customHeight="1" x14ac:dyDescent="0.15">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519132</v>
      </c>
      <c r="BH10" s="622"/>
      <c r="BI10" s="622"/>
      <c r="BJ10" s="622"/>
      <c r="BK10" s="622"/>
      <c r="BL10" s="622"/>
      <c r="BM10" s="622"/>
      <c r="BN10" s="623"/>
      <c r="BO10" s="659">
        <v>1.8</v>
      </c>
      <c r="BP10" s="659"/>
      <c r="BQ10" s="659"/>
      <c r="BR10" s="659"/>
      <c r="BS10" s="660">
        <v>67469</v>
      </c>
      <c r="BT10" s="660"/>
      <c r="BU10" s="660"/>
      <c r="BV10" s="660"/>
      <c r="BW10" s="660"/>
      <c r="BX10" s="660"/>
      <c r="BY10" s="660"/>
      <c r="BZ10" s="660"/>
      <c r="CA10" s="660"/>
      <c r="CB10" s="700"/>
      <c r="CD10" s="618" t="s">
        <v>234</v>
      </c>
      <c r="CE10" s="619"/>
      <c r="CF10" s="619"/>
      <c r="CG10" s="619"/>
      <c r="CH10" s="619"/>
      <c r="CI10" s="619"/>
      <c r="CJ10" s="619"/>
      <c r="CK10" s="619"/>
      <c r="CL10" s="619"/>
      <c r="CM10" s="619"/>
      <c r="CN10" s="619"/>
      <c r="CO10" s="619"/>
      <c r="CP10" s="619"/>
      <c r="CQ10" s="620"/>
      <c r="CR10" s="621">
        <v>251483</v>
      </c>
      <c r="CS10" s="622"/>
      <c r="CT10" s="622"/>
      <c r="CU10" s="622"/>
      <c r="CV10" s="622"/>
      <c r="CW10" s="622"/>
      <c r="CX10" s="622"/>
      <c r="CY10" s="623"/>
      <c r="CZ10" s="659">
        <v>0.3</v>
      </c>
      <c r="DA10" s="659"/>
      <c r="DB10" s="659"/>
      <c r="DC10" s="659"/>
      <c r="DD10" s="627" t="s">
        <v>122</v>
      </c>
      <c r="DE10" s="622"/>
      <c r="DF10" s="622"/>
      <c r="DG10" s="622"/>
      <c r="DH10" s="622"/>
      <c r="DI10" s="622"/>
      <c r="DJ10" s="622"/>
      <c r="DK10" s="622"/>
      <c r="DL10" s="622"/>
      <c r="DM10" s="622"/>
      <c r="DN10" s="622"/>
      <c r="DO10" s="622"/>
      <c r="DP10" s="623"/>
      <c r="DQ10" s="627">
        <v>209751</v>
      </c>
      <c r="DR10" s="622"/>
      <c r="DS10" s="622"/>
      <c r="DT10" s="622"/>
      <c r="DU10" s="622"/>
      <c r="DV10" s="622"/>
      <c r="DW10" s="622"/>
      <c r="DX10" s="622"/>
      <c r="DY10" s="622"/>
      <c r="DZ10" s="622"/>
      <c r="EA10" s="622"/>
      <c r="EB10" s="622"/>
      <c r="EC10" s="658"/>
    </row>
    <row r="11" spans="2:143" ht="11.25" customHeight="1" x14ac:dyDescent="0.15">
      <c r="B11" s="618" t="s">
        <v>235</v>
      </c>
      <c r="C11" s="619"/>
      <c r="D11" s="619"/>
      <c r="E11" s="619"/>
      <c r="F11" s="619"/>
      <c r="G11" s="619"/>
      <c r="H11" s="619"/>
      <c r="I11" s="619"/>
      <c r="J11" s="619"/>
      <c r="K11" s="619"/>
      <c r="L11" s="619"/>
      <c r="M11" s="619"/>
      <c r="N11" s="619"/>
      <c r="O11" s="619"/>
      <c r="P11" s="619"/>
      <c r="Q11" s="620"/>
      <c r="R11" s="621">
        <v>4618740</v>
      </c>
      <c r="S11" s="622"/>
      <c r="T11" s="622"/>
      <c r="U11" s="622"/>
      <c r="V11" s="622"/>
      <c r="W11" s="622"/>
      <c r="X11" s="622"/>
      <c r="Y11" s="623"/>
      <c r="Z11" s="624">
        <v>5.4</v>
      </c>
      <c r="AA11" s="625"/>
      <c r="AB11" s="625"/>
      <c r="AC11" s="626"/>
      <c r="AD11" s="627">
        <v>4618740</v>
      </c>
      <c r="AE11" s="622"/>
      <c r="AF11" s="622"/>
      <c r="AG11" s="622"/>
      <c r="AH11" s="622"/>
      <c r="AI11" s="622"/>
      <c r="AJ11" s="622"/>
      <c r="AK11" s="623"/>
      <c r="AL11" s="624">
        <v>10.6</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3209964</v>
      </c>
      <c r="BH11" s="622"/>
      <c r="BI11" s="622"/>
      <c r="BJ11" s="622"/>
      <c r="BK11" s="622"/>
      <c r="BL11" s="622"/>
      <c r="BM11" s="622"/>
      <c r="BN11" s="623"/>
      <c r="BO11" s="659">
        <v>11</v>
      </c>
      <c r="BP11" s="659"/>
      <c r="BQ11" s="659"/>
      <c r="BR11" s="659"/>
      <c r="BS11" s="660">
        <v>837387</v>
      </c>
      <c r="BT11" s="660"/>
      <c r="BU11" s="660"/>
      <c r="BV11" s="660"/>
      <c r="BW11" s="660"/>
      <c r="BX11" s="660"/>
      <c r="BY11" s="660"/>
      <c r="BZ11" s="660"/>
      <c r="CA11" s="660"/>
      <c r="CB11" s="700"/>
      <c r="CD11" s="618" t="s">
        <v>237</v>
      </c>
      <c r="CE11" s="619"/>
      <c r="CF11" s="619"/>
      <c r="CG11" s="619"/>
      <c r="CH11" s="619"/>
      <c r="CI11" s="619"/>
      <c r="CJ11" s="619"/>
      <c r="CK11" s="619"/>
      <c r="CL11" s="619"/>
      <c r="CM11" s="619"/>
      <c r="CN11" s="619"/>
      <c r="CO11" s="619"/>
      <c r="CP11" s="619"/>
      <c r="CQ11" s="620"/>
      <c r="CR11" s="621">
        <v>371062</v>
      </c>
      <c r="CS11" s="622"/>
      <c r="CT11" s="622"/>
      <c r="CU11" s="622"/>
      <c r="CV11" s="622"/>
      <c r="CW11" s="622"/>
      <c r="CX11" s="622"/>
      <c r="CY11" s="623"/>
      <c r="CZ11" s="659">
        <v>0.5</v>
      </c>
      <c r="DA11" s="659"/>
      <c r="DB11" s="659"/>
      <c r="DC11" s="659"/>
      <c r="DD11" s="627">
        <v>48784</v>
      </c>
      <c r="DE11" s="622"/>
      <c r="DF11" s="622"/>
      <c r="DG11" s="622"/>
      <c r="DH11" s="622"/>
      <c r="DI11" s="622"/>
      <c r="DJ11" s="622"/>
      <c r="DK11" s="622"/>
      <c r="DL11" s="622"/>
      <c r="DM11" s="622"/>
      <c r="DN11" s="622"/>
      <c r="DO11" s="622"/>
      <c r="DP11" s="623"/>
      <c r="DQ11" s="627">
        <v>298933</v>
      </c>
      <c r="DR11" s="622"/>
      <c r="DS11" s="622"/>
      <c r="DT11" s="622"/>
      <c r="DU11" s="622"/>
      <c r="DV11" s="622"/>
      <c r="DW11" s="622"/>
      <c r="DX11" s="622"/>
      <c r="DY11" s="622"/>
      <c r="DZ11" s="622"/>
      <c r="EA11" s="622"/>
      <c r="EB11" s="622"/>
      <c r="EC11" s="658"/>
    </row>
    <row r="12" spans="2:143" ht="11.25" customHeight="1" x14ac:dyDescent="0.15">
      <c r="B12" s="618" t="s">
        <v>238</v>
      </c>
      <c r="C12" s="619"/>
      <c r="D12" s="619"/>
      <c r="E12" s="619"/>
      <c r="F12" s="619"/>
      <c r="G12" s="619"/>
      <c r="H12" s="619"/>
      <c r="I12" s="619"/>
      <c r="J12" s="619"/>
      <c r="K12" s="619"/>
      <c r="L12" s="619"/>
      <c r="M12" s="619"/>
      <c r="N12" s="619"/>
      <c r="O12" s="619"/>
      <c r="P12" s="619"/>
      <c r="Q12" s="620"/>
      <c r="R12" s="621">
        <v>13717</v>
      </c>
      <c r="S12" s="622"/>
      <c r="T12" s="622"/>
      <c r="U12" s="622"/>
      <c r="V12" s="622"/>
      <c r="W12" s="622"/>
      <c r="X12" s="622"/>
      <c r="Y12" s="623"/>
      <c r="Z12" s="659">
        <v>0</v>
      </c>
      <c r="AA12" s="659"/>
      <c r="AB12" s="659"/>
      <c r="AC12" s="659"/>
      <c r="AD12" s="660">
        <v>13717</v>
      </c>
      <c r="AE12" s="660"/>
      <c r="AF12" s="660"/>
      <c r="AG12" s="660"/>
      <c r="AH12" s="660"/>
      <c r="AI12" s="660"/>
      <c r="AJ12" s="660"/>
      <c r="AK12" s="660"/>
      <c r="AL12" s="624">
        <v>0</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11998128</v>
      </c>
      <c r="BH12" s="622"/>
      <c r="BI12" s="622"/>
      <c r="BJ12" s="622"/>
      <c r="BK12" s="622"/>
      <c r="BL12" s="622"/>
      <c r="BM12" s="622"/>
      <c r="BN12" s="623"/>
      <c r="BO12" s="659">
        <v>41.2</v>
      </c>
      <c r="BP12" s="659"/>
      <c r="BQ12" s="659"/>
      <c r="BR12" s="659"/>
      <c r="BS12" s="660" t="s">
        <v>122</v>
      </c>
      <c r="BT12" s="660"/>
      <c r="BU12" s="660"/>
      <c r="BV12" s="660"/>
      <c r="BW12" s="660"/>
      <c r="BX12" s="660"/>
      <c r="BY12" s="660"/>
      <c r="BZ12" s="660"/>
      <c r="CA12" s="660"/>
      <c r="CB12" s="700"/>
      <c r="CD12" s="618" t="s">
        <v>240</v>
      </c>
      <c r="CE12" s="619"/>
      <c r="CF12" s="619"/>
      <c r="CG12" s="619"/>
      <c r="CH12" s="619"/>
      <c r="CI12" s="619"/>
      <c r="CJ12" s="619"/>
      <c r="CK12" s="619"/>
      <c r="CL12" s="619"/>
      <c r="CM12" s="619"/>
      <c r="CN12" s="619"/>
      <c r="CO12" s="619"/>
      <c r="CP12" s="619"/>
      <c r="CQ12" s="620"/>
      <c r="CR12" s="621">
        <v>2965721</v>
      </c>
      <c r="CS12" s="622"/>
      <c r="CT12" s="622"/>
      <c r="CU12" s="622"/>
      <c r="CV12" s="622"/>
      <c r="CW12" s="622"/>
      <c r="CX12" s="622"/>
      <c r="CY12" s="623"/>
      <c r="CZ12" s="659">
        <v>3.6</v>
      </c>
      <c r="DA12" s="659"/>
      <c r="DB12" s="659"/>
      <c r="DC12" s="659"/>
      <c r="DD12" s="627">
        <v>177590</v>
      </c>
      <c r="DE12" s="622"/>
      <c r="DF12" s="622"/>
      <c r="DG12" s="622"/>
      <c r="DH12" s="622"/>
      <c r="DI12" s="622"/>
      <c r="DJ12" s="622"/>
      <c r="DK12" s="622"/>
      <c r="DL12" s="622"/>
      <c r="DM12" s="622"/>
      <c r="DN12" s="622"/>
      <c r="DO12" s="622"/>
      <c r="DP12" s="623"/>
      <c r="DQ12" s="627">
        <v>1861859</v>
      </c>
      <c r="DR12" s="622"/>
      <c r="DS12" s="622"/>
      <c r="DT12" s="622"/>
      <c r="DU12" s="622"/>
      <c r="DV12" s="622"/>
      <c r="DW12" s="622"/>
      <c r="DX12" s="622"/>
      <c r="DY12" s="622"/>
      <c r="DZ12" s="622"/>
      <c r="EA12" s="622"/>
      <c r="EB12" s="622"/>
      <c r="EC12" s="658"/>
    </row>
    <row r="13" spans="2:143" ht="11.25" customHeight="1" x14ac:dyDescent="0.15">
      <c r="B13" s="618" t="s">
        <v>241</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11931871</v>
      </c>
      <c r="BH13" s="622"/>
      <c r="BI13" s="622"/>
      <c r="BJ13" s="622"/>
      <c r="BK13" s="622"/>
      <c r="BL13" s="622"/>
      <c r="BM13" s="622"/>
      <c r="BN13" s="623"/>
      <c r="BO13" s="659">
        <v>41</v>
      </c>
      <c r="BP13" s="659"/>
      <c r="BQ13" s="659"/>
      <c r="BR13" s="659"/>
      <c r="BS13" s="660" t="s">
        <v>122</v>
      </c>
      <c r="BT13" s="660"/>
      <c r="BU13" s="660"/>
      <c r="BV13" s="660"/>
      <c r="BW13" s="660"/>
      <c r="BX13" s="660"/>
      <c r="BY13" s="660"/>
      <c r="BZ13" s="660"/>
      <c r="CA13" s="660"/>
      <c r="CB13" s="700"/>
      <c r="CD13" s="618" t="s">
        <v>243</v>
      </c>
      <c r="CE13" s="619"/>
      <c r="CF13" s="619"/>
      <c r="CG13" s="619"/>
      <c r="CH13" s="619"/>
      <c r="CI13" s="619"/>
      <c r="CJ13" s="619"/>
      <c r="CK13" s="619"/>
      <c r="CL13" s="619"/>
      <c r="CM13" s="619"/>
      <c r="CN13" s="619"/>
      <c r="CO13" s="619"/>
      <c r="CP13" s="619"/>
      <c r="CQ13" s="620"/>
      <c r="CR13" s="621">
        <v>6860484</v>
      </c>
      <c r="CS13" s="622"/>
      <c r="CT13" s="622"/>
      <c r="CU13" s="622"/>
      <c r="CV13" s="622"/>
      <c r="CW13" s="622"/>
      <c r="CX13" s="622"/>
      <c r="CY13" s="623"/>
      <c r="CZ13" s="659">
        <v>8.4</v>
      </c>
      <c r="DA13" s="659"/>
      <c r="DB13" s="659"/>
      <c r="DC13" s="659"/>
      <c r="DD13" s="627">
        <v>3232432</v>
      </c>
      <c r="DE13" s="622"/>
      <c r="DF13" s="622"/>
      <c r="DG13" s="622"/>
      <c r="DH13" s="622"/>
      <c r="DI13" s="622"/>
      <c r="DJ13" s="622"/>
      <c r="DK13" s="622"/>
      <c r="DL13" s="622"/>
      <c r="DM13" s="622"/>
      <c r="DN13" s="622"/>
      <c r="DO13" s="622"/>
      <c r="DP13" s="623"/>
      <c r="DQ13" s="627">
        <v>3318891</v>
      </c>
      <c r="DR13" s="622"/>
      <c r="DS13" s="622"/>
      <c r="DT13" s="622"/>
      <c r="DU13" s="622"/>
      <c r="DV13" s="622"/>
      <c r="DW13" s="622"/>
      <c r="DX13" s="622"/>
      <c r="DY13" s="622"/>
      <c r="DZ13" s="622"/>
      <c r="EA13" s="622"/>
      <c r="EB13" s="622"/>
      <c r="EC13" s="658"/>
    </row>
    <row r="14" spans="2:143" ht="11.25" customHeight="1" x14ac:dyDescent="0.15">
      <c r="B14" s="618" t="s">
        <v>244</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514194</v>
      </c>
      <c r="BH14" s="622"/>
      <c r="BI14" s="622"/>
      <c r="BJ14" s="622"/>
      <c r="BK14" s="622"/>
      <c r="BL14" s="622"/>
      <c r="BM14" s="622"/>
      <c r="BN14" s="623"/>
      <c r="BO14" s="659">
        <v>1.8</v>
      </c>
      <c r="BP14" s="659"/>
      <c r="BQ14" s="659"/>
      <c r="BR14" s="659"/>
      <c r="BS14" s="660" t="s">
        <v>122</v>
      </c>
      <c r="BT14" s="660"/>
      <c r="BU14" s="660"/>
      <c r="BV14" s="660"/>
      <c r="BW14" s="660"/>
      <c r="BX14" s="660"/>
      <c r="BY14" s="660"/>
      <c r="BZ14" s="660"/>
      <c r="CA14" s="660"/>
      <c r="CB14" s="700"/>
      <c r="CD14" s="618" t="s">
        <v>246</v>
      </c>
      <c r="CE14" s="619"/>
      <c r="CF14" s="619"/>
      <c r="CG14" s="619"/>
      <c r="CH14" s="619"/>
      <c r="CI14" s="619"/>
      <c r="CJ14" s="619"/>
      <c r="CK14" s="619"/>
      <c r="CL14" s="619"/>
      <c r="CM14" s="619"/>
      <c r="CN14" s="619"/>
      <c r="CO14" s="619"/>
      <c r="CP14" s="619"/>
      <c r="CQ14" s="620"/>
      <c r="CR14" s="621">
        <v>3829183</v>
      </c>
      <c r="CS14" s="622"/>
      <c r="CT14" s="622"/>
      <c r="CU14" s="622"/>
      <c r="CV14" s="622"/>
      <c r="CW14" s="622"/>
      <c r="CX14" s="622"/>
      <c r="CY14" s="623"/>
      <c r="CZ14" s="659">
        <v>4.7</v>
      </c>
      <c r="DA14" s="659"/>
      <c r="DB14" s="659"/>
      <c r="DC14" s="659"/>
      <c r="DD14" s="627">
        <v>466207</v>
      </c>
      <c r="DE14" s="622"/>
      <c r="DF14" s="622"/>
      <c r="DG14" s="622"/>
      <c r="DH14" s="622"/>
      <c r="DI14" s="622"/>
      <c r="DJ14" s="622"/>
      <c r="DK14" s="622"/>
      <c r="DL14" s="622"/>
      <c r="DM14" s="622"/>
      <c r="DN14" s="622"/>
      <c r="DO14" s="622"/>
      <c r="DP14" s="623"/>
      <c r="DQ14" s="627">
        <v>3340831</v>
      </c>
      <c r="DR14" s="622"/>
      <c r="DS14" s="622"/>
      <c r="DT14" s="622"/>
      <c r="DU14" s="622"/>
      <c r="DV14" s="622"/>
      <c r="DW14" s="622"/>
      <c r="DX14" s="622"/>
      <c r="DY14" s="622"/>
      <c r="DZ14" s="622"/>
      <c r="EA14" s="622"/>
      <c r="EB14" s="622"/>
      <c r="EC14" s="658"/>
    </row>
    <row r="15" spans="2:143" ht="11.25" customHeight="1" x14ac:dyDescent="0.15">
      <c r="B15" s="618" t="s">
        <v>247</v>
      </c>
      <c r="C15" s="619"/>
      <c r="D15" s="619"/>
      <c r="E15" s="619"/>
      <c r="F15" s="619"/>
      <c r="G15" s="619"/>
      <c r="H15" s="619"/>
      <c r="I15" s="619"/>
      <c r="J15" s="619"/>
      <c r="K15" s="619"/>
      <c r="L15" s="619"/>
      <c r="M15" s="619"/>
      <c r="N15" s="619"/>
      <c r="O15" s="619"/>
      <c r="P15" s="619"/>
      <c r="Q15" s="620"/>
      <c r="R15" s="621">
        <v>57636</v>
      </c>
      <c r="S15" s="622"/>
      <c r="T15" s="622"/>
      <c r="U15" s="622"/>
      <c r="V15" s="622"/>
      <c r="W15" s="622"/>
      <c r="X15" s="622"/>
      <c r="Y15" s="623"/>
      <c r="Z15" s="659">
        <v>0.1</v>
      </c>
      <c r="AA15" s="659"/>
      <c r="AB15" s="659"/>
      <c r="AC15" s="659"/>
      <c r="AD15" s="660">
        <v>57636</v>
      </c>
      <c r="AE15" s="660"/>
      <c r="AF15" s="660"/>
      <c r="AG15" s="660"/>
      <c r="AH15" s="660"/>
      <c r="AI15" s="660"/>
      <c r="AJ15" s="660"/>
      <c r="AK15" s="660"/>
      <c r="AL15" s="624">
        <v>0.1</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1197327</v>
      </c>
      <c r="BH15" s="622"/>
      <c r="BI15" s="622"/>
      <c r="BJ15" s="622"/>
      <c r="BK15" s="622"/>
      <c r="BL15" s="622"/>
      <c r="BM15" s="622"/>
      <c r="BN15" s="623"/>
      <c r="BO15" s="659">
        <v>4.0999999999999996</v>
      </c>
      <c r="BP15" s="659"/>
      <c r="BQ15" s="659"/>
      <c r="BR15" s="659"/>
      <c r="BS15" s="660" t="s">
        <v>122</v>
      </c>
      <c r="BT15" s="660"/>
      <c r="BU15" s="660"/>
      <c r="BV15" s="660"/>
      <c r="BW15" s="660"/>
      <c r="BX15" s="660"/>
      <c r="BY15" s="660"/>
      <c r="BZ15" s="660"/>
      <c r="CA15" s="660"/>
      <c r="CB15" s="700"/>
      <c r="CD15" s="618" t="s">
        <v>249</v>
      </c>
      <c r="CE15" s="619"/>
      <c r="CF15" s="619"/>
      <c r="CG15" s="619"/>
      <c r="CH15" s="619"/>
      <c r="CI15" s="619"/>
      <c r="CJ15" s="619"/>
      <c r="CK15" s="619"/>
      <c r="CL15" s="619"/>
      <c r="CM15" s="619"/>
      <c r="CN15" s="619"/>
      <c r="CO15" s="619"/>
      <c r="CP15" s="619"/>
      <c r="CQ15" s="620"/>
      <c r="CR15" s="621">
        <v>9690978</v>
      </c>
      <c r="CS15" s="622"/>
      <c r="CT15" s="622"/>
      <c r="CU15" s="622"/>
      <c r="CV15" s="622"/>
      <c r="CW15" s="622"/>
      <c r="CX15" s="622"/>
      <c r="CY15" s="623"/>
      <c r="CZ15" s="659">
        <v>11.8</v>
      </c>
      <c r="DA15" s="659"/>
      <c r="DB15" s="659"/>
      <c r="DC15" s="659"/>
      <c r="DD15" s="627">
        <v>2482551</v>
      </c>
      <c r="DE15" s="622"/>
      <c r="DF15" s="622"/>
      <c r="DG15" s="622"/>
      <c r="DH15" s="622"/>
      <c r="DI15" s="622"/>
      <c r="DJ15" s="622"/>
      <c r="DK15" s="622"/>
      <c r="DL15" s="622"/>
      <c r="DM15" s="622"/>
      <c r="DN15" s="622"/>
      <c r="DO15" s="622"/>
      <c r="DP15" s="623"/>
      <c r="DQ15" s="627">
        <v>6534214</v>
      </c>
      <c r="DR15" s="622"/>
      <c r="DS15" s="622"/>
      <c r="DT15" s="622"/>
      <c r="DU15" s="622"/>
      <c r="DV15" s="622"/>
      <c r="DW15" s="622"/>
      <c r="DX15" s="622"/>
      <c r="DY15" s="622"/>
      <c r="DZ15" s="622"/>
      <c r="EA15" s="622"/>
      <c r="EB15" s="622"/>
      <c r="EC15" s="658"/>
    </row>
    <row r="16" spans="2:143" ht="11.25" customHeight="1" x14ac:dyDescent="0.15">
      <c r="B16" s="618" t="s">
        <v>250</v>
      </c>
      <c r="C16" s="619"/>
      <c r="D16" s="619"/>
      <c r="E16" s="619"/>
      <c r="F16" s="619"/>
      <c r="G16" s="619"/>
      <c r="H16" s="619"/>
      <c r="I16" s="619"/>
      <c r="J16" s="619"/>
      <c r="K16" s="619"/>
      <c r="L16" s="619"/>
      <c r="M16" s="619"/>
      <c r="N16" s="619"/>
      <c r="O16" s="619"/>
      <c r="P16" s="619"/>
      <c r="Q16" s="620"/>
      <c r="R16" s="621">
        <v>540344</v>
      </c>
      <c r="S16" s="622"/>
      <c r="T16" s="622"/>
      <c r="U16" s="622"/>
      <c r="V16" s="622"/>
      <c r="W16" s="622"/>
      <c r="X16" s="622"/>
      <c r="Y16" s="623"/>
      <c r="Z16" s="659">
        <v>0.6</v>
      </c>
      <c r="AA16" s="659"/>
      <c r="AB16" s="659"/>
      <c r="AC16" s="659"/>
      <c r="AD16" s="660">
        <v>540344</v>
      </c>
      <c r="AE16" s="660"/>
      <c r="AF16" s="660"/>
      <c r="AG16" s="660"/>
      <c r="AH16" s="660"/>
      <c r="AI16" s="660"/>
      <c r="AJ16" s="660"/>
      <c r="AK16" s="660"/>
      <c r="AL16" s="624">
        <v>1.2</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v>120</v>
      </c>
      <c r="BH16" s="622"/>
      <c r="BI16" s="622"/>
      <c r="BJ16" s="622"/>
      <c r="BK16" s="622"/>
      <c r="BL16" s="622"/>
      <c r="BM16" s="622"/>
      <c r="BN16" s="623"/>
      <c r="BO16" s="659">
        <v>0</v>
      </c>
      <c r="BP16" s="659"/>
      <c r="BQ16" s="659"/>
      <c r="BR16" s="659"/>
      <c r="BS16" s="660" t="s">
        <v>122</v>
      </c>
      <c r="BT16" s="660"/>
      <c r="BU16" s="660"/>
      <c r="BV16" s="660"/>
      <c r="BW16" s="660"/>
      <c r="BX16" s="660"/>
      <c r="BY16" s="660"/>
      <c r="BZ16" s="660"/>
      <c r="CA16" s="660"/>
      <c r="CB16" s="700"/>
      <c r="CD16" s="618" t="s">
        <v>252</v>
      </c>
      <c r="CE16" s="619"/>
      <c r="CF16" s="619"/>
      <c r="CG16" s="619"/>
      <c r="CH16" s="619"/>
      <c r="CI16" s="619"/>
      <c r="CJ16" s="619"/>
      <c r="CK16" s="619"/>
      <c r="CL16" s="619"/>
      <c r="CM16" s="619"/>
      <c r="CN16" s="619"/>
      <c r="CO16" s="619"/>
      <c r="CP16" s="619"/>
      <c r="CQ16" s="620"/>
      <c r="CR16" s="621">
        <v>2305230</v>
      </c>
      <c r="CS16" s="622"/>
      <c r="CT16" s="622"/>
      <c r="CU16" s="622"/>
      <c r="CV16" s="622"/>
      <c r="CW16" s="622"/>
      <c r="CX16" s="622"/>
      <c r="CY16" s="623"/>
      <c r="CZ16" s="659">
        <v>2.8</v>
      </c>
      <c r="DA16" s="659"/>
      <c r="DB16" s="659"/>
      <c r="DC16" s="659"/>
      <c r="DD16" s="627" t="s">
        <v>122</v>
      </c>
      <c r="DE16" s="622"/>
      <c r="DF16" s="622"/>
      <c r="DG16" s="622"/>
      <c r="DH16" s="622"/>
      <c r="DI16" s="622"/>
      <c r="DJ16" s="622"/>
      <c r="DK16" s="622"/>
      <c r="DL16" s="622"/>
      <c r="DM16" s="622"/>
      <c r="DN16" s="622"/>
      <c r="DO16" s="622"/>
      <c r="DP16" s="623"/>
      <c r="DQ16" s="627">
        <v>159639</v>
      </c>
      <c r="DR16" s="622"/>
      <c r="DS16" s="622"/>
      <c r="DT16" s="622"/>
      <c r="DU16" s="622"/>
      <c r="DV16" s="622"/>
      <c r="DW16" s="622"/>
      <c r="DX16" s="622"/>
      <c r="DY16" s="622"/>
      <c r="DZ16" s="622"/>
      <c r="EA16" s="622"/>
      <c r="EB16" s="622"/>
      <c r="EC16" s="658"/>
    </row>
    <row r="17" spans="2:133" ht="11.25" customHeight="1" x14ac:dyDescent="0.15">
      <c r="B17" s="618" t="s">
        <v>253</v>
      </c>
      <c r="C17" s="619"/>
      <c r="D17" s="619"/>
      <c r="E17" s="619"/>
      <c r="F17" s="619"/>
      <c r="G17" s="619"/>
      <c r="H17" s="619"/>
      <c r="I17" s="619"/>
      <c r="J17" s="619"/>
      <c r="K17" s="619"/>
      <c r="L17" s="619"/>
      <c r="M17" s="619"/>
      <c r="N17" s="619"/>
      <c r="O17" s="619"/>
      <c r="P17" s="619"/>
      <c r="Q17" s="620"/>
      <c r="R17" s="621">
        <v>909109</v>
      </c>
      <c r="S17" s="622"/>
      <c r="T17" s="622"/>
      <c r="U17" s="622"/>
      <c r="V17" s="622"/>
      <c r="W17" s="622"/>
      <c r="X17" s="622"/>
      <c r="Y17" s="623"/>
      <c r="Z17" s="659">
        <v>1.1000000000000001</v>
      </c>
      <c r="AA17" s="659"/>
      <c r="AB17" s="659"/>
      <c r="AC17" s="659"/>
      <c r="AD17" s="660">
        <v>909109</v>
      </c>
      <c r="AE17" s="660"/>
      <c r="AF17" s="660"/>
      <c r="AG17" s="660"/>
      <c r="AH17" s="660"/>
      <c r="AI17" s="660"/>
      <c r="AJ17" s="660"/>
      <c r="AK17" s="660"/>
      <c r="AL17" s="624">
        <v>2.1</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700"/>
      <c r="CD17" s="618" t="s">
        <v>255</v>
      </c>
      <c r="CE17" s="619"/>
      <c r="CF17" s="619"/>
      <c r="CG17" s="619"/>
      <c r="CH17" s="619"/>
      <c r="CI17" s="619"/>
      <c r="CJ17" s="619"/>
      <c r="CK17" s="619"/>
      <c r="CL17" s="619"/>
      <c r="CM17" s="619"/>
      <c r="CN17" s="619"/>
      <c r="CO17" s="619"/>
      <c r="CP17" s="619"/>
      <c r="CQ17" s="620"/>
      <c r="CR17" s="621">
        <v>6811006</v>
      </c>
      <c r="CS17" s="622"/>
      <c r="CT17" s="622"/>
      <c r="CU17" s="622"/>
      <c r="CV17" s="622"/>
      <c r="CW17" s="622"/>
      <c r="CX17" s="622"/>
      <c r="CY17" s="623"/>
      <c r="CZ17" s="659">
        <v>8.3000000000000007</v>
      </c>
      <c r="DA17" s="659"/>
      <c r="DB17" s="659"/>
      <c r="DC17" s="659"/>
      <c r="DD17" s="627" t="s">
        <v>122</v>
      </c>
      <c r="DE17" s="622"/>
      <c r="DF17" s="622"/>
      <c r="DG17" s="622"/>
      <c r="DH17" s="622"/>
      <c r="DI17" s="622"/>
      <c r="DJ17" s="622"/>
      <c r="DK17" s="622"/>
      <c r="DL17" s="622"/>
      <c r="DM17" s="622"/>
      <c r="DN17" s="622"/>
      <c r="DO17" s="622"/>
      <c r="DP17" s="623"/>
      <c r="DQ17" s="627">
        <v>6731710</v>
      </c>
      <c r="DR17" s="622"/>
      <c r="DS17" s="622"/>
      <c r="DT17" s="622"/>
      <c r="DU17" s="622"/>
      <c r="DV17" s="622"/>
      <c r="DW17" s="622"/>
      <c r="DX17" s="622"/>
      <c r="DY17" s="622"/>
      <c r="DZ17" s="622"/>
      <c r="EA17" s="622"/>
      <c r="EB17" s="622"/>
      <c r="EC17" s="658"/>
    </row>
    <row r="18" spans="2:133" ht="11.25" customHeight="1" x14ac:dyDescent="0.15">
      <c r="B18" s="618" t="s">
        <v>256</v>
      </c>
      <c r="C18" s="619"/>
      <c r="D18" s="619"/>
      <c r="E18" s="619"/>
      <c r="F18" s="619"/>
      <c r="G18" s="619"/>
      <c r="H18" s="619"/>
      <c r="I18" s="619"/>
      <c r="J18" s="619"/>
      <c r="K18" s="619"/>
      <c r="L18" s="619"/>
      <c r="M18" s="619"/>
      <c r="N18" s="619"/>
      <c r="O18" s="619"/>
      <c r="P18" s="619"/>
      <c r="Q18" s="620"/>
      <c r="R18" s="621">
        <v>133519</v>
      </c>
      <c r="S18" s="622"/>
      <c r="T18" s="622"/>
      <c r="U18" s="622"/>
      <c r="V18" s="622"/>
      <c r="W18" s="622"/>
      <c r="X18" s="622"/>
      <c r="Y18" s="623"/>
      <c r="Z18" s="659">
        <v>0.2</v>
      </c>
      <c r="AA18" s="659"/>
      <c r="AB18" s="659"/>
      <c r="AC18" s="659"/>
      <c r="AD18" s="660">
        <v>133519</v>
      </c>
      <c r="AE18" s="660"/>
      <c r="AF18" s="660"/>
      <c r="AG18" s="660"/>
      <c r="AH18" s="660"/>
      <c r="AI18" s="660"/>
      <c r="AJ18" s="660"/>
      <c r="AK18" s="660"/>
      <c r="AL18" s="624">
        <v>0.3</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700"/>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15">
      <c r="B19" s="618" t="s">
        <v>259</v>
      </c>
      <c r="C19" s="619"/>
      <c r="D19" s="619"/>
      <c r="E19" s="619"/>
      <c r="F19" s="619"/>
      <c r="G19" s="619"/>
      <c r="H19" s="619"/>
      <c r="I19" s="619"/>
      <c r="J19" s="619"/>
      <c r="K19" s="619"/>
      <c r="L19" s="619"/>
      <c r="M19" s="619"/>
      <c r="N19" s="619"/>
      <c r="O19" s="619"/>
      <c r="P19" s="619"/>
      <c r="Q19" s="620"/>
      <c r="R19" s="621">
        <v>754875</v>
      </c>
      <c r="S19" s="622"/>
      <c r="T19" s="622"/>
      <c r="U19" s="622"/>
      <c r="V19" s="622"/>
      <c r="W19" s="622"/>
      <c r="X19" s="622"/>
      <c r="Y19" s="623"/>
      <c r="Z19" s="659">
        <v>0.9</v>
      </c>
      <c r="AA19" s="659"/>
      <c r="AB19" s="659"/>
      <c r="AC19" s="659"/>
      <c r="AD19" s="660">
        <v>754875</v>
      </c>
      <c r="AE19" s="660"/>
      <c r="AF19" s="660"/>
      <c r="AG19" s="660"/>
      <c r="AH19" s="660"/>
      <c r="AI19" s="660"/>
      <c r="AJ19" s="660"/>
      <c r="AK19" s="660"/>
      <c r="AL19" s="624">
        <v>1.7</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v>2019979</v>
      </c>
      <c r="BH19" s="622"/>
      <c r="BI19" s="622"/>
      <c r="BJ19" s="622"/>
      <c r="BK19" s="622"/>
      <c r="BL19" s="622"/>
      <c r="BM19" s="622"/>
      <c r="BN19" s="623"/>
      <c r="BO19" s="659">
        <v>6.9</v>
      </c>
      <c r="BP19" s="659"/>
      <c r="BQ19" s="659"/>
      <c r="BR19" s="659"/>
      <c r="BS19" s="660" t="s">
        <v>122</v>
      </c>
      <c r="BT19" s="660"/>
      <c r="BU19" s="660"/>
      <c r="BV19" s="660"/>
      <c r="BW19" s="660"/>
      <c r="BX19" s="660"/>
      <c r="BY19" s="660"/>
      <c r="BZ19" s="660"/>
      <c r="CA19" s="660"/>
      <c r="CB19" s="700"/>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15">
      <c r="B20" s="688" t="s">
        <v>262</v>
      </c>
      <c r="C20" s="689"/>
      <c r="D20" s="689"/>
      <c r="E20" s="689"/>
      <c r="F20" s="689"/>
      <c r="G20" s="689"/>
      <c r="H20" s="689"/>
      <c r="I20" s="689"/>
      <c r="J20" s="689"/>
      <c r="K20" s="689"/>
      <c r="L20" s="689"/>
      <c r="M20" s="689"/>
      <c r="N20" s="689"/>
      <c r="O20" s="689"/>
      <c r="P20" s="689"/>
      <c r="Q20" s="690"/>
      <c r="R20" s="621">
        <v>20715</v>
      </c>
      <c r="S20" s="622"/>
      <c r="T20" s="622"/>
      <c r="U20" s="622"/>
      <c r="V20" s="622"/>
      <c r="W20" s="622"/>
      <c r="X20" s="622"/>
      <c r="Y20" s="623"/>
      <c r="Z20" s="659">
        <v>0</v>
      </c>
      <c r="AA20" s="659"/>
      <c r="AB20" s="659"/>
      <c r="AC20" s="659"/>
      <c r="AD20" s="660">
        <v>20715</v>
      </c>
      <c r="AE20" s="660"/>
      <c r="AF20" s="660"/>
      <c r="AG20" s="660"/>
      <c r="AH20" s="660"/>
      <c r="AI20" s="660"/>
      <c r="AJ20" s="660"/>
      <c r="AK20" s="660"/>
      <c r="AL20" s="624">
        <v>0</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v>2019979</v>
      </c>
      <c r="BH20" s="622"/>
      <c r="BI20" s="622"/>
      <c r="BJ20" s="622"/>
      <c r="BK20" s="622"/>
      <c r="BL20" s="622"/>
      <c r="BM20" s="622"/>
      <c r="BN20" s="623"/>
      <c r="BO20" s="659">
        <v>6.9</v>
      </c>
      <c r="BP20" s="659"/>
      <c r="BQ20" s="659"/>
      <c r="BR20" s="659"/>
      <c r="BS20" s="660" t="s">
        <v>122</v>
      </c>
      <c r="BT20" s="660"/>
      <c r="BU20" s="660"/>
      <c r="BV20" s="660"/>
      <c r="BW20" s="660"/>
      <c r="BX20" s="660"/>
      <c r="BY20" s="660"/>
      <c r="BZ20" s="660"/>
      <c r="CA20" s="660"/>
      <c r="CB20" s="700"/>
      <c r="CD20" s="618" t="s">
        <v>264</v>
      </c>
      <c r="CE20" s="619"/>
      <c r="CF20" s="619"/>
      <c r="CG20" s="619"/>
      <c r="CH20" s="619"/>
      <c r="CI20" s="619"/>
      <c r="CJ20" s="619"/>
      <c r="CK20" s="619"/>
      <c r="CL20" s="619"/>
      <c r="CM20" s="619"/>
      <c r="CN20" s="619"/>
      <c r="CO20" s="619"/>
      <c r="CP20" s="619"/>
      <c r="CQ20" s="620"/>
      <c r="CR20" s="621">
        <v>81902434</v>
      </c>
      <c r="CS20" s="622"/>
      <c r="CT20" s="622"/>
      <c r="CU20" s="622"/>
      <c r="CV20" s="622"/>
      <c r="CW20" s="622"/>
      <c r="CX20" s="622"/>
      <c r="CY20" s="623"/>
      <c r="CZ20" s="659">
        <v>100</v>
      </c>
      <c r="DA20" s="659"/>
      <c r="DB20" s="659"/>
      <c r="DC20" s="659"/>
      <c r="DD20" s="627">
        <v>8070709</v>
      </c>
      <c r="DE20" s="622"/>
      <c r="DF20" s="622"/>
      <c r="DG20" s="622"/>
      <c r="DH20" s="622"/>
      <c r="DI20" s="622"/>
      <c r="DJ20" s="622"/>
      <c r="DK20" s="622"/>
      <c r="DL20" s="622"/>
      <c r="DM20" s="622"/>
      <c r="DN20" s="622"/>
      <c r="DO20" s="622"/>
      <c r="DP20" s="623"/>
      <c r="DQ20" s="627">
        <v>51927941</v>
      </c>
      <c r="DR20" s="622"/>
      <c r="DS20" s="622"/>
      <c r="DT20" s="622"/>
      <c r="DU20" s="622"/>
      <c r="DV20" s="622"/>
      <c r="DW20" s="622"/>
      <c r="DX20" s="622"/>
      <c r="DY20" s="622"/>
      <c r="DZ20" s="622"/>
      <c r="EA20" s="622"/>
      <c r="EB20" s="622"/>
      <c r="EC20" s="658"/>
    </row>
    <row r="21" spans="2:133" ht="11.25" customHeight="1" x14ac:dyDescent="0.15">
      <c r="B21" s="618" t="s">
        <v>265</v>
      </c>
      <c r="C21" s="619"/>
      <c r="D21" s="619"/>
      <c r="E21" s="619"/>
      <c r="F21" s="619"/>
      <c r="G21" s="619"/>
      <c r="H21" s="619"/>
      <c r="I21" s="619"/>
      <c r="J21" s="619"/>
      <c r="K21" s="619"/>
      <c r="L21" s="619"/>
      <c r="M21" s="619"/>
      <c r="N21" s="619"/>
      <c r="O21" s="619"/>
      <c r="P21" s="619"/>
      <c r="Q21" s="620"/>
      <c r="R21" s="621">
        <v>9143781</v>
      </c>
      <c r="S21" s="622"/>
      <c r="T21" s="622"/>
      <c r="U21" s="622"/>
      <c r="V21" s="622"/>
      <c r="W21" s="622"/>
      <c r="X21" s="622"/>
      <c r="Y21" s="623"/>
      <c r="Z21" s="659">
        <v>10.6</v>
      </c>
      <c r="AA21" s="659"/>
      <c r="AB21" s="659"/>
      <c r="AC21" s="659"/>
      <c r="AD21" s="660">
        <v>8265081</v>
      </c>
      <c r="AE21" s="660"/>
      <c r="AF21" s="660"/>
      <c r="AG21" s="660"/>
      <c r="AH21" s="660"/>
      <c r="AI21" s="660"/>
      <c r="AJ21" s="660"/>
      <c r="AK21" s="660"/>
      <c r="AL21" s="624">
        <v>19</v>
      </c>
      <c r="AM21" s="625"/>
      <c r="AN21" s="625"/>
      <c r="AO21" s="661"/>
      <c r="AP21" s="618" t="s">
        <v>266</v>
      </c>
      <c r="AQ21" s="698"/>
      <c r="AR21" s="698"/>
      <c r="AS21" s="698"/>
      <c r="AT21" s="698"/>
      <c r="AU21" s="698"/>
      <c r="AV21" s="698"/>
      <c r="AW21" s="698"/>
      <c r="AX21" s="698"/>
      <c r="AY21" s="698"/>
      <c r="AZ21" s="698"/>
      <c r="BA21" s="698"/>
      <c r="BB21" s="698"/>
      <c r="BC21" s="698"/>
      <c r="BD21" s="698"/>
      <c r="BE21" s="698"/>
      <c r="BF21" s="699"/>
      <c r="BG21" s="621">
        <v>34406</v>
      </c>
      <c r="BH21" s="622"/>
      <c r="BI21" s="622"/>
      <c r="BJ21" s="622"/>
      <c r="BK21" s="622"/>
      <c r="BL21" s="622"/>
      <c r="BM21" s="622"/>
      <c r="BN21" s="623"/>
      <c r="BO21" s="659">
        <v>0.1</v>
      </c>
      <c r="BP21" s="659"/>
      <c r="BQ21" s="659"/>
      <c r="BR21" s="659"/>
      <c r="BS21" s="660" t="s">
        <v>122</v>
      </c>
      <c r="BT21" s="660"/>
      <c r="BU21" s="660"/>
      <c r="BV21" s="660"/>
      <c r="BW21" s="660"/>
      <c r="BX21" s="660"/>
      <c r="BY21" s="660"/>
      <c r="BZ21" s="660"/>
      <c r="CA21" s="660"/>
      <c r="CB21" s="700"/>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267</v>
      </c>
      <c r="C22" s="619"/>
      <c r="D22" s="619"/>
      <c r="E22" s="619"/>
      <c r="F22" s="619"/>
      <c r="G22" s="619"/>
      <c r="H22" s="619"/>
      <c r="I22" s="619"/>
      <c r="J22" s="619"/>
      <c r="K22" s="619"/>
      <c r="L22" s="619"/>
      <c r="M22" s="619"/>
      <c r="N22" s="619"/>
      <c r="O22" s="619"/>
      <c r="P22" s="619"/>
      <c r="Q22" s="620"/>
      <c r="R22" s="621">
        <v>8265081</v>
      </c>
      <c r="S22" s="622"/>
      <c r="T22" s="622"/>
      <c r="U22" s="622"/>
      <c r="V22" s="622"/>
      <c r="W22" s="622"/>
      <c r="X22" s="622"/>
      <c r="Y22" s="623"/>
      <c r="Z22" s="659">
        <v>9.6</v>
      </c>
      <c r="AA22" s="659"/>
      <c r="AB22" s="659"/>
      <c r="AC22" s="659"/>
      <c r="AD22" s="660">
        <v>8265081</v>
      </c>
      <c r="AE22" s="660"/>
      <c r="AF22" s="660"/>
      <c r="AG22" s="660"/>
      <c r="AH22" s="660"/>
      <c r="AI22" s="660"/>
      <c r="AJ22" s="660"/>
      <c r="AK22" s="660"/>
      <c r="AL22" s="624">
        <v>19</v>
      </c>
      <c r="AM22" s="625"/>
      <c r="AN22" s="625"/>
      <c r="AO22" s="661"/>
      <c r="AP22" s="618" t="s">
        <v>268</v>
      </c>
      <c r="AQ22" s="698"/>
      <c r="AR22" s="698"/>
      <c r="AS22" s="698"/>
      <c r="AT22" s="698"/>
      <c r="AU22" s="698"/>
      <c r="AV22" s="698"/>
      <c r="AW22" s="698"/>
      <c r="AX22" s="698"/>
      <c r="AY22" s="698"/>
      <c r="AZ22" s="698"/>
      <c r="BA22" s="698"/>
      <c r="BB22" s="698"/>
      <c r="BC22" s="698"/>
      <c r="BD22" s="698"/>
      <c r="BE22" s="698"/>
      <c r="BF22" s="699"/>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700"/>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8" t="s">
        <v>270</v>
      </c>
      <c r="C23" s="619"/>
      <c r="D23" s="619"/>
      <c r="E23" s="619"/>
      <c r="F23" s="619"/>
      <c r="G23" s="619"/>
      <c r="H23" s="619"/>
      <c r="I23" s="619"/>
      <c r="J23" s="619"/>
      <c r="K23" s="619"/>
      <c r="L23" s="619"/>
      <c r="M23" s="619"/>
      <c r="N23" s="619"/>
      <c r="O23" s="619"/>
      <c r="P23" s="619"/>
      <c r="Q23" s="620"/>
      <c r="R23" s="621">
        <v>620163</v>
      </c>
      <c r="S23" s="622"/>
      <c r="T23" s="622"/>
      <c r="U23" s="622"/>
      <c r="V23" s="622"/>
      <c r="W23" s="622"/>
      <c r="X23" s="622"/>
      <c r="Y23" s="623"/>
      <c r="Z23" s="659">
        <v>0.7</v>
      </c>
      <c r="AA23" s="659"/>
      <c r="AB23" s="659"/>
      <c r="AC23" s="659"/>
      <c r="AD23" s="660" t="s">
        <v>122</v>
      </c>
      <c r="AE23" s="660"/>
      <c r="AF23" s="660"/>
      <c r="AG23" s="660"/>
      <c r="AH23" s="660"/>
      <c r="AI23" s="660"/>
      <c r="AJ23" s="660"/>
      <c r="AK23" s="660"/>
      <c r="AL23" s="624" t="s">
        <v>122</v>
      </c>
      <c r="AM23" s="625"/>
      <c r="AN23" s="625"/>
      <c r="AO23" s="661"/>
      <c r="AP23" s="618" t="s">
        <v>271</v>
      </c>
      <c r="AQ23" s="698"/>
      <c r="AR23" s="698"/>
      <c r="AS23" s="698"/>
      <c r="AT23" s="698"/>
      <c r="AU23" s="698"/>
      <c r="AV23" s="698"/>
      <c r="AW23" s="698"/>
      <c r="AX23" s="698"/>
      <c r="AY23" s="698"/>
      <c r="AZ23" s="698"/>
      <c r="BA23" s="698"/>
      <c r="BB23" s="698"/>
      <c r="BC23" s="698"/>
      <c r="BD23" s="698"/>
      <c r="BE23" s="698"/>
      <c r="BF23" s="699"/>
      <c r="BG23" s="621">
        <v>1985573</v>
      </c>
      <c r="BH23" s="622"/>
      <c r="BI23" s="622"/>
      <c r="BJ23" s="622"/>
      <c r="BK23" s="622"/>
      <c r="BL23" s="622"/>
      <c r="BM23" s="622"/>
      <c r="BN23" s="623"/>
      <c r="BO23" s="659">
        <v>6.8</v>
      </c>
      <c r="BP23" s="659"/>
      <c r="BQ23" s="659"/>
      <c r="BR23" s="659"/>
      <c r="BS23" s="660" t="s">
        <v>122</v>
      </c>
      <c r="BT23" s="660"/>
      <c r="BU23" s="660"/>
      <c r="BV23" s="660"/>
      <c r="BW23" s="660"/>
      <c r="BX23" s="660"/>
      <c r="BY23" s="660"/>
      <c r="BZ23" s="660"/>
      <c r="CA23" s="660"/>
      <c r="CB23" s="700"/>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15">
      <c r="B24" s="618" t="s">
        <v>277</v>
      </c>
      <c r="C24" s="619"/>
      <c r="D24" s="619"/>
      <c r="E24" s="619"/>
      <c r="F24" s="619"/>
      <c r="G24" s="619"/>
      <c r="H24" s="619"/>
      <c r="I24" s="619"/>
      <c r="J24" s="619"/>
      <c r="K24" s="619"/>
      <c r="L24" s="619"/>
      <c r="M24" s="619"/>
      <c r="N24" s="619"/>
      <c r="O24" s="619"/>
      <c r="P24" s="619"/>
      <c r="Q24" s="620"/>
      <c r="R24" s="621">
        <v>258537</v>
      </c>
      <c r="S24" s="622"/>
      <c r="T24" s="622"/>
      <c r="U24" s="622"/>
      <c r="V24" s="622"/>
      <c r="W24" s="622"/>
      <c r="X24" s="622"/>
      <c r="Y24" s="623"/>
      <c r="Z24" s="659">
        <v>0.3</v>
      </c>
      <c r="AA24" s="659"/>
      <c r="AB24" s="659"/>
      <c r="AC24" s="659"/>
      <c r="AD24" s="660" t="s">
        <v>122</v>
      </c>
      <c r="AE24" s="660"/>
      <c r="AF24" s="660"/>
      <c r="AG24" s="660"/>
      <c r="AH24" s="660"/>
      <c r="AI24" s="660"/>
      <c r="AJ24" s="660"/>
      <c r="AK24" s="660"/>
      <c r="AL24" s="624" t="s">
        <v>122</v>
      </c>
      <c r="AM24" s="625"/>
      <c r="AN24" s="625"/>
      <c r="AO24" s="661"/>
      <c r="AP24" s="618" t="s">
        <v>278</v>
      </c>
      <c r="AQ24" s="698"/>
      <c r="AR24" s="698"/>
      <c r="AS24" s="698"/>
      <c r="AT24" s="698"/>
      <c r="AU24" s="698"/>
      <c r="AV24" s="698"/>
      <c r="AW24" s="698"/>
      <c r="AX24" s="698"/>
      <c r="AY24" s="698"/>
      <c r="AZ24" s="698"/>
      <c r="BA24" s="698"/>
      <c r="BB24" s="698"/>
      <c r="BC24" s="698"/>
      <c r="BD24" s="698"/>
      <c r="BE24" s="698"/>
      <c r="BF24" s="699"/>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700"/>
      <c r="CD24" s="679" t="s">
        <v>279</v>
      </c>
      <c r="CE24" s="680"/>
      <c r="CF24" s="680"/>
      <c r="CG24" s="680"/>
      <c r="CH24" s="680"/>
      <c r="CI24" s="680"/>
      <c r="CJ24" s="680"/>
      <c r="CK24" s="680"/>
      <c r="CL24" s="680"/>
      <c r="CM24" s="680"/>
      <c r="CN24" s="680"/>
      <c r="CO24" s="680"/>
      <c r="CP24" s="680"/>
      <c r="CQ24" s="681"/>
      <c r="CR24" s="676">
        <v>40424191</v>
      </c>
      <c r="CS24" s="677"/>
      <c r="CT24" s="677"/>
      <c r="CU24" s="677"/>
      <c r="CV24" s="677"/>
      <c r="CW24" s="677"/>
      <c r="CX24" s="677"/>
      <c r="CY24" s="702"/>
      <c r="CZ24" s="703">
        <v>49.4</v>
      </c>
      <c r="DA24" s="685"/>
      <c r="DB24" s="685"/>
      <c r="DC24" s="705"/>
      <c r="DD24" s="701">
        <v>27591079</v>
      </c>
      <c r="DE24" s="677"/>
      <c r="DF24" s="677"/>
      <c r="DG24" s="677"/>
      <c r="DH24" s="677"/>
      <c r="DI24" s="677"/>
      <c r="DJ24" s="677"/>
      <c r="DK24" s="702"/>
      <c r="DL24" s="701">
        <v>25215523</v>
      </c>
      <c r="DM24" s="677"/>
      <c r="DN24" s="677"/>
      <c r="DO24" s="677"/>
      <c r="DP24" s="677"/>
      <c r="DQ24" s="677"/>
      <c r="DR24" s="677"/>
      <c r="DS24" s="677"/>
      <c r="DT24" s="677"/>
      <c r="DU24" s="677"/>
      <c r="DV24" s="702"/>
      <c r="DW24" s="703">
        <v>57.7</v>
      </c>
      <c r="DX24" s="685"/>
      <c r="DY24" s="685"/>
      <c r="DZ24" s="685"/>
      <c r="EA24" s="685"/>
      <c r="EB24" s="685"/>
      <c r="EC24" s="704"/>
    </row>
    <row r="25" spans="2:133" ht="11.25" customHeight="1" x14ac:dyDescent="0.15">
      <c r="B25" s="618" t="s">
        <v>280</v>
      </c>
      <c r="C25" s="619"/>
      <c r="D25" s="619"/>
      <c r="E25" s="619"/>
      <c r="F25" s="619"/>
      <c r="G25" s="619"/>
      <c r="H25" s="619"/>
      <c r="I25" s="619"/>
      <c r="J25" s="619"/>
      <c r="K25" s="619"/>
      <c r="L25" s="619"/>
      <c r="M25" s="619"/>
      <c r="N25" s="619"/>
      <c r="O25" s="619"/>
      <c r="P25" s="619"/>
      <c r="Q25" s="620"/>
      <c r="R25" s="621">
        <v>45498538</v>
      </c>
      <c r="S25" s="622"/>
      <c r="T25" s="622"/>
      <c r="U25" s="622"/>
      <c r="V25" s="622"/>
      <c r="W25" s="622"/>
      <c r="X25" s="622"/>
      <c r="Y25" s="623"/>
      <c r="Z25" s="659">
        <v>53</v>
      </c>
      <c r="AA25" s="659"/>
      <c r="AB25" s="659"/>
      <c r="AC25" s="659"/>
      <c r="AD25" s="660">
        <v>42634265</v>
      </c>
      <c r="AE25" s="660"/>
      <c r="AF25" s="660"/>
      <c r="AG25" s="660"/>
      <c r="AH25" s="660"/>
      <c r="AI25" s="660"/>
      <c r="AJ25" s="660"/>
      <c r="AK25" s="660"/>
      <c r="AL25" s="624">
        <v>98</v>
      </c>
      <c r="AM25" s="625"/>
      <c r="AN25" s="625"/>
      <c r="AO25" s="661"/>
      <c r="AP25" s="618" t="s">
        <v>281</v>
      </c>
      <c r="AQ25" s="698"/>
      <c r="AR25" s="698"/>
      <c r="AS25" s="698"/>
      <c r="AT25" s="698"/>
      <c r="AU25" s="698"/>
      <c r="AV25" s="698"/>
      <c r="AW25" s="698"/>
      <c r="AX25" s="698"/>
      <c r="AY25" s="698"/>
      <c r="AZ25" s="698"/>
      <c r="BA25" s="698"/>
      <c r="BB25" s="698"/>
      <c r="BC25" s="698"/>
      <c r="BD25" s="698"/>
      <c r="BE25" s="698"/>
      <c r="BF25" s="699"/>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700"/>
      <c r="CD25" s="618" t="s">
        <v>282</v>
      </c>
      <c r="CE25" s="619"/>
      <c r="CF25" s="619"/>
      <c r="CG25" s="619"/>
      <c r="CH25" s="619"/>
      <c r="CI25" s="619"/>
      <c r="CJ25" s="619"/>
      <c r="CK25" s="619"/>
      <c r="CL25" s="619"/>
      <c r="CM25" s="619"/>
      <c r="CN25" s="619"/>
      <c r="CO25" s="619"/>
      <c r="CP25" s="619"/>
      <c r="CQ25" s="620"/>
      <c r="CR25" s="621">
        <v>14122672</v>
      </c>
      <c r="CS25" s="634"/>
      <c r="CT25" s="634"/>
      <c r="CU25" s="634"/>
      <c r="CV25" s="634"/>
      <c r="CW25" s="634"/>
      <c r="CX25" s="634"/>
      <c r="CY25" s="635"/>
      <c r="CZ25" s="624">
        <v>17.2</v>
      </c>
      <c r="DA25" s="636"/>
      <c r="DB25" s="636"/>
      <c r="DC25" s="637"/>
      <c r="DD25" s="627">
        <v>13512473</v>
      </c>
      <c r="DE25" s="634"/>
      <c r="DF25" s="634"/>
      <c r="DG25" s="634"/>
      <c r="DH25" s="634"/>
      <c r="DI25" s="634"/>
      <c r="DJ25" s="634"/>
      <c r="DK25" s="635"/>
      <c r="DL25" s="627">
        <v>13414442</v>
      </c>
      <c r="DM25" s="634"/>
      <c r="DN25" s="634"/>
      <c r="DO25" s="634"/>
      <c r="DP25" s="634"/>
      <c r="DQ25" s="634"/>
      <c r="DR25" s="634"/>
      <c r="DS25" s="634"/>
      <c r="DT25" s="634"/>
      <c r="DU25" s="634"/>
      <c r="DV25" s="635"/>
      <c r="DW25" s="624">
        <v>30.7</v>
      </c>
      <c r="DX25" s="636"/>
      <c r="DY25" s="636"/>
      <c r="DZ25" s="636"/>
      <c r="EA25" s="636"/>
      <c r="EB25" s="636"/>
      <c r="EC25" s="648"/>
    </row>
    <row r="26" spans="2:133" ht="11.25" customHeight="1" x14ac:dyDescent="0.15">
      <c r="B26" s="618" t="s">
        <v>283</v>
      </c>
      <c r="C26" s="619"/>
      <c r="D26" s="619"/>
      <c r="E26" s="619"/>
      <c r="F26" s="619"/>
      <c r="G26" s="619"/>
      <c r="H26" s="619"/>
      <c r="I26" s="619"/>
      <c r="J26" s="619"/>
      <c r="K26" s="619"/>
      <c r="L26" s="619"/>
      <c r="M26" s="619"/>
      <c r="N26" s="619"/>
      <c r="O26" s="619"/>
      <c r="P26" s="619"/>
      <c r="Q26" s="620"/>
      <c r="R26" s="621">
        <v>19265</v>
      </c>
      <c r="S26" s="622"/>
      <c r="T26" s="622"/>
      <c r="U26" s="622"/>
      <c r="V26" s="622"/>
      <c r="W26" s="622"/>
      <c r="X26" s="622"/>
      <c r="Y26" s="623"/>
      <c r="Z26" s="659">
        <v>0</v>
      </c>
      <c r="AA26" s="659"/>
      <c r="AB26" s="659"/>
      <c r="AC26" s="659"/>
      <c r="AD26" s="660">
        <v>19265</v>
      </c>
      <c r="AE26" s="660"/>
      <c r="AF26" s="660"/>
      <c r="AG26" s="660"/>
      <c r="AH26" s="660"/>
      <c r="AI26" s="660"/>
      <c r="AJ26" s="660"/>
      <c r="AK26" s="660"/>
      <c r="AL26" s="624">
        <v>0</v>
      </c>
      <c r="AM26" s="625"/>
      <c r="AN26" s="625"/>
      <c r="AO26" s="661"/>
      <c r="AP26" s="618" t="s">
        <v>284</v>
      </c>
      <c r="AQ26" s="698"/>
      <c r="AR26" s="698"/>
      <c r="AS26" s="698"/>
      <c r="AT26" s="698"/>
      <c r="AU26" s="698"/>
      <c r="AV26" s="698"/>
      <c r="AW26" s="698"/>
      <c r="AX26" s="698"/>
      <c r="AY26" s="698"/>
      <c r="AZ26" s="698"/>
      <c r="BA26" s="698"/>
      <c r="BB26" s="698"/>
      <c r="BC26" s="698"/>
      <c r="BD26" s="698"/>
      <c r="BE26" s="698"/>
      <c r="BF26" s="699"/>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700"/>
      <c r="CD26" s="618" t="s">
        <v>285</v>
      </c>
      <c r="CE26" s="619"/>
      <c r="CF26" s="619"/>
      <c r="CG26" s="619"/>
      <c r="CH26" s="619"/>
      <c r="CI26" s="619"/>
      <c r="CJ26" s="619"/>
      <c r="CK26" s="619"/>
      <c r="CL26" s="619"/>
      <c r="CM26" s="619"/>
      <c r="CN26" s="619"/>
      <c r="CO26" s="619"/>
      <c r="CP26" s="619"/>
      <c r="CQ26" s="620"/>
      <c r="CR26" s="621">
        <v>8643318</v>
      </c>
      <c r="CS26" s="622"/>
      <c r="CT26" s="622"/>
      <c r="CU26" s="622"/>
      <c r="CV26" s="622"/>
      <c r="CW26" s="622"/>
      <c r="CX26" s="622"/>
      <c r="CY26" s="623"/>
      <c r="CZ26" s="624">
        <v>10.6</v>
      </c>
      <c r="DA26" s="636"/>
      <c r="DB26" s="636"/>
      <c r="DC26" s="637"/>
      <c r="DD26" s="627">
        <v>8304586</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15">
      <c r="B27" s="618" t="s">
        <v>286</v>
      </c>
      <c r="C27" s="619"/>
      <c r="D27" s="619"/>
      <c r="E27" s="619"/>
      <c r="F27" s="619"/>
      <c r="G27" s="619"/>
      <c r="H27" s="619"/>
      <c r="I27" s="619"/>
      <c r="J27" s="619"/>
      <c r="K27" s="619"/>
      <c r="L27" s="619"/>
      <c r="M27" s="619"/>
      <c r="N27" s="619"/>
      <c r="O27" s="619"/>
      <c r="P27" s="619"/>
      <c r="Q27" s="620"/>
      <c r="R27" s="621">
        <v>673275</v>
      </c>
      <c r="S27" s="622"/>
      <c r="T27" s="622"/>
      <c r="U27" s="622"/>
      <c r="V27" s="622"/>
      <c r="W27" s="622"/>
      <c r="X27" s="622"/>
      <c r="Y27" s="623"/>
      <c r="Z27" s="659">
        <v>0.8</v>
      </c>
      <c r="AA27" s="659"/>
      <c r="AB27" s="659"/>
      <c r="AC27" s="659"/>
      <c r="AD27" s="660">
        <v>31050</v>
      </c>
      <c r="AE27" s="660"/>
      <c r="AF27" s="660"/>
      <c r="AG27" s="660"/>
      <c r="AH27" s="660"/>
      <c r="AI27" s="660"/>
      <c r="AJ27" s="660"/>
      <c r="AK27" s="660"/>
      <c r="AL27" s="624">
        <v>0.1</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29126690</v>
      </c>
      <c r="BH27" s="622"/>
      <c r="BI27" s="622"/>
      <c r="BJ27" s="622"/>
      <c r="BK27" s="622"/>
      <c r="BL27" s="622"/>
      <c r="BM27" s="622"/>
      <c r="BN27" s="623"/>
      <c r="BO27" s="659">
        <v>100</v>
      </c>
      <c r="BP27" s="659"/>
      <c r="BQ27" s="659"/>
      <c r="BR27" s="659"/>
      <c r="BS27" s="660">
        <v>904856</v>
      </c>
      <c r="BT27" s="660"/>
      <c r="BU27" s="660"/>
      <c r="BV27" s="660"/>
      <c r="BW27" s="660"/>
      <c r="BX27" s="660"/>
      <c r="BY27" s="660"/>
      <c r="BZ27" s="660"/>
      <c r="CA27" s="660"/>
      <c r="CB27" s="700"/>
      <c r="CD27" s="618" t="s">
        <v>288</v>
      </c>
      <c r="CE27" s="619"/>
      <c r="CF27" s="619"/>
      <c r="CG27" s="619"/>
      <c r="CH27" s="619"/>
      <c r="CI27" s="619"/>
      <c r="CJ27" s="619"/>
      <c r="CK27" s="619"/>
      <c r="CL27" s="619"/>
      <c r="CM27" s="619"/>
      <c r="CN27" s="619"/>
      <c r="CO27" s="619"/>
      <c r="CP27" s="619"/>
      <c r="CQ27" s="620"/>
      <c r="CR27" s="621">
        <v>19490513</v>
      </c>
      <c r="CS27" s="634"/>
      <c r="CT27" s="634"/>
      <c r="CU27" s="634"/>
      <c r="CV27" s="634"/>
      <c r="CW27" s="634"/>
      <c r="CX27" s="634"/>
      <c r="CY27" s="635"/>
      <c r="CZ27" s="624">
        <v>23.8</v>
      </c>
      <c r="DA27" s="636"/>
      <c r="DB27" s="636"/>
      <c r="DC27" s="637"/>
      <c r="DD27" s="627">
        <v>7346896</v>
      </c>
      <c r="DE27" s="634"/>
      <c r="DF27" s="634"/>
      <c r="DG27" s="634"/>
      <c r="DH27" s="634"/>
      <c r="DI27" s="634"/>
      <c r="DJ27" s="634"/>
      <c r="DK27" s="635"/>
      <c r="DL27" s="627">
        <v>5069371</v>
      </c>
      <c r="DM27" s="634"/>
      <c r="DN27" s="634"/>
      <c r="DO27" s="634"/>
      <c r="DP27" s="634"/>
      <c r="DQ27" s="634"/>
      <c r="DR27" s="634"/>
      <c r="DS27" s="634"/>
      <c r="DT27" s="634"/>
      <c r="DU27" s="634"/>
      <c r="DV27" s="635"/>
      <c r="DW27" s="624">
        <v>11.6</v>
      </c>
      <c r="DX27" s="636"/>
      <c r="DY27" s="636"/>
      <c r="DZ27" s="636"/>
      <c r="EA27" s="636"/>
      <c r="EB27" s="636"/>
      <c r="EC27" s="648"/>
    </row>
    <row r="28" spans="2:133" ht="11.25" customHeight="1" x14ac:dyDescent="0.15">
      <c r="B28" s="618" t="s">
        <v>289</v>
      </c>
      <c r="C28" s="619"/>
      <c r="D28" s="619"/>
      <c r="E28" s="619"/>
      <c r="F28" s="619"/>
      <c r="G28" s="619"/>
      <c r="H28" s="619"/>
      <c r="I28" s="619"/>
      <c r="J28" s="619"/>
      <c r="K28" s="619"/>
      <c r="L28" s="619"/>
      <c r="M28" s="619"/>
      <c r="N28" s="619"/>
      <c r="O28" s="619"/>
      <c r="P28" s="619"/>
      <c r="Q28" s="620"/>
      <c r="R28" s="621">
        <v>1469709</v>
      </c>
      <c r="S28" s="622"/>
      <c r="T28" s="622"/>
      <c r="U28" s="622"/>
      <c r="V28" s="622"/>
      <c r="W28" s="622"/>
      <c r="X28" s="622"/>
      <c r="Y28" s="623"/>
      <c r="Z28" s="659">
        <v>1.7</v>
      </c>
      <c r="AA28" s="659"/>
      <c r="AB28" s="659"/>
      <c r="AC28" s="659"/>
      <c r="AD28" s="660">
        <v>254672</v>
      </c>
      <c r="AE28" s="660"/>
      <c r="AF28" s="660"/>
      <c r="AG28" s="660"/>
      <c r="AH28" s="660"/>
      <c r="AI28" s="660"/>
      <c r="AJ28" s="660"/>
      <c r="AK28" s="660"/>
      <c r="AL28" s="624">
        <v>0.6</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6811006</v>
      </c>
      <c r="CS28" s="622"/>
      <c r="CT28" s="622"/>
      <c r="CU28" s="622"/>
      <c r="CV28" s="622"/>
      <c r="CW28" s="622"/>
      <c r="CX28" s="622"/>
      <c r="CY28" s="623"/>
      <c r="CZ28" s="624">
        <v>8.3000000000000007</v>
      </c>
      <c r="DA28" s="636"/>
      <c r="DB28" s="636"/>
      <c r="DC28" s="637"/>
      <c r="DD28" s="627">
        <v>6731710</v>
      </c>
      <c r="DE28" s="622"/>
      <c r="DF28" s="622"/>
      <c r="DG28" s="622"/>
      <c r="DH28" s="622"/>
      <c r="DI28" s="622"/>
      <c r="DJ28" s="622"/>
      <c r="DK28" s="623"/>
      <c r="DL28" s="627">
        <v>6731710</v>
      </c>
      <c r="DM28" s="622"/>
      <c r="DN28" s="622"/>
      <c r="DO28" s="622"/>
      <c r="DP28" s="622"/>
      <c r="DQ28" s="622"/>
      <c r="DR28" s="622"/>
      <c r="DS28" s="622"/>
      <c r="DT28" s="622"/>
      <c r="DU28" s="622"/>
      <c r="DV28" s="623"/>
      <c r="DW28" s="624">
        <v>15.4</v>
      </c>
      <c r="DX28" s="636"/>
      <c r="DY28" s="636"/>
      <c r="DZ28" s="636"/>
      <c r="EA28" s="636"/>
      <c r="EB28" s="636"/>
      <c r="EC28" s="648"/>
    </row>
    <row r="29" spans="2:133" ht="11.25" customHeight="1" x14ac:dyDescent="0.15">
      <c r="B29" s="618" t="s">
        <v>291</v>
      </c>
      <c r="C29" s="619"/>
      <c r="D29" s="619"/>
      <c r="E29" s="619"/>
      <c r="F29" s="619"/>
      <c r="G29" s="619"/>
      <c r="H29" s="619"/>
      <c r="I29" s="619"/>
      <c r="J29" s="619"/>
      <c r="K29" s="619"/>
      <c r="L29" s="619"/>
      <c r="M29" s="619"/>
      <c r="N29" s="619"/>
      <c r="O29" s="619"/>
      <c r="P29" s="619"/>
      <c r="Q29" s="620"/>
      <c r="R29" s="621">
        <v>504656</v>
      </c>
      <c r="S29" s="622"/>
      <c r="T29" s="622"/>
      <c r="U29" s="622"/>
      <c r="V29" s="622"/>
      <c r="W29" s="622"/>
      <c r="X29" s="622"/>
      <c r="Y29" s="623"/>
      <c r="Z29" s="659">
        <v>0.6</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700"/>
      <c r="CD29" s="640" t="s">
        <v>292</v>
      </c>
      <c r="CE29" s="641"/>
      <c r="CF29" s="618" t="s">
        <v>66</v>
      </c>
      <c r="CG29" s="619"/>
      <c r="CH29" s="619"/>
      <c r="CI29" s="619"/>
      <c r="CJ29" s="619"/>
      <c r="CK29" s="619"/>
      <c r="CL29" s="619"/>
      <c r="CM29" s="619"/>
      <c r="CN29" s="619"/>
      <c r="CO29" s="619"/>
      <c r="CP29" s="619"/>
      <c r="CQ29" s="620"/>
      <c r="CR29" s="621">
        <v>6810022</v>
      </c>
      <c r="CS29" s="634"/>
      <c r="CT29" s="634"/>
      <c r="CU29" s="634"/>
      <c r="CV29" s="634"/>
      <c r="CW29" s="634"/>
      <c r="CX29" s="634"/>
      <c r="CY29" s="635"/>
      <c r="CZ29" s="624">
        <v>8.3000000000000007</v>
      </c>
      <c r="DA29" s="636"/>
      <c r="DB29" s="636"/>
      <c r="DC29" s="637"/>
      <c r="DD29" s="627">
        <v>6730726</v>
      </c>
      <c r="DE29" s="634"/>
      <c r="DF29" s="634"/>
      <c r="DG29" s="634"/>
      <c r="DH29" s="634"/>
      <c r="DI29" s="634"/>
      <c r="DJ29" s="634"/>
      <c r="DK29" s="635"/>
      <c r="DL29" s="627">
        <v>6730726</v>
      </c>
      <c r="DM29" s="634"/>
      <c r="DN29" s="634"/>
      <c r="DO29" s="634"/>
      <c r="DP29" s="634"/>
      <c r="DQ29" s="634"/>
      <c r="DR29" s="634"/>
      <c r="DS29" s="634"/>
      <c r="DT29" s="634"/>
      <c r="DU29" s="634"/>
      <c r="DV29" s="635"/>
      <c r="DW29" s="624">
        <v>15.4</v>
      </c>
      <c r="DX29" s="636"/>
      <c r="DY29" s="636"/>
      <c r="DZ29" s="636"/>
      <c r="EA29" s="636"/>
      <c r="EB29" s="636"/>
      <c r="EC29" s="648"/>
    </row>
    <row r="30" spans="2:133" ht="11.25" customHeight="1" x14ac:dyDescent="0.15">
      <c r="B30" s="618" t="s">
        <v>293</v>
      </c>
      <c r="C30" s="619"/>
      <c r="D30" s="619"/>
      <c r="E30" s="619"/>
      <c r="F30" s="619"/>
      <c r="G30" s="619"/>
      <c r="H30" s="619"/>
      <c r="I30" s="619"/>
      <c r="J30" s="619"/>
      <c r="K30" s="619"/>
      <c r="L30" s="619"/>
      <c r="M30" s="619"/>
      <c r="N30" s="619"/>
      <c r="O30" s="619"/>
      <c r="P30" s="619"/>
      <c r="Q30" s="620"/>
      <c r="R30" s="621">
        <v>15745911</v>
      </c>
      <c r="S30" s="622"/>
      <c r="T30" s="622"/>
      <c r="U30" s="622"/>
      <c r="V30" s="622"/>
      <c r="W30" s="622"/>
      <c r="X30" s="622"/>
      <c r="Y30" s="623"/>
      <c r="Z30" s="659">
        <v>18.3</v>
      </c>
      <c r="AA30" s="659"/>
      <c r="AB30" s="659"/>
      <c r="AC30" s="659"/>
      <c r="AD30" s="660" t="s">
        <v>122</v>
      </c>
      <c r="AE30" s="660"/>
      <c r="AF30" s="660"/>
      <c r="AG30" s="660"/>
      <c r="AH30" s="660"/>
      <c r="AI30" s="660"/>
      <c r="AJ30" s="660"/>
      <c r="AK30" s="660"/>
      <c r="AL30" s="624" t="s">
        <v>122</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1"/>
      <c r="BI30" s="691"/>
      <c r="BJ30" s="691"/>
      <c r="BK30" s="691"/>
      <c r="BL30" s="691"/>
      <c r="BM30" s="691"/>
      <c r="BN30" s="691"/>
      <c r="BO30" s="691"/>
      <c r="BP30" s="691"/>
      <c r="BQ30" s="692"/>
      <c r="BR30" s="673" t="s">
        <v>295</v>
      </c>
      <c r="BS30" s="691"/>
      <c r="BT30" s="691"/>
      <c r="BU30" s="691"/>
      <c r="BV30" s="691"/>
      <c r="BW30" s="691"/>
      <c r="BX30" s="691"/>
      <c r="BY30" s="691"/>
      <c r="BZ30" s="691"/>
      <c r="CA30" s="691"/>
      <c r="CB30" s="692"/>
      <c r="CD30" s="642"/>
      <c r="CE30" s="643"/>
      <c r="CF30" s="618" t="s">
        <v>296</v>
      </c>
      <c r="CG30" s="619"/>
      <c r="CH30" s="619"/>
      <c r="CI30" s="619"/>
      <c r="CJ30" s="619"/>
      <c r="CK30" s="619"/>
      <c r="CL30" s="619"/>
      <c r="CM30" s="619"/>
      <c r="CN30" s="619"/>
      <c r="CO30" s="619"/>
      <c r="CP30" s="619"/>
      <c r="CQ30" s="620"/>
      <c r="CR30" s="621">
        <v>6626656</v>
      </c>
      <c r="CS30" s="622"/>
      <c r="CT30" s="622"/>
      <c r="CU30" s="622"/>
      <c r="CV30" s="622"/>
      <c r="CW30" s="622"/>
      <c r="CX30" s="622"/>
      <c r="CY30" s="623"/>
      <c r="CZ30" s="624">
        <v>8.1</v>
      </c>
      <c r="DA30" s="636"/>
      <c r="DB30" s="636"/>
      <c r="DC30" s="637"/>
      <c r="DD30" s="627">
        <v>6550141</v>
      </c>
      <c r="DE30" s="622"/>
      <c r="DF30" s="622"/>
      <c r="DG30" s="622"/>
      <c r="DH30" s="622"/>
      <c r="DI30" s="622"/>
      <c r="DJ30" s="622"/>
      <c r="DK30" s="623"/>
      <c r="DL30" s="627">
        <v>6550141</v>
      </c>
      <c r="DM30" s="622"/>
      <c r="DN30" s="622"/>
      <c r="DO30" s="622"/>
      <c r="DP30" s="622"/>
      <c r="DQ30" s="622"/>
      <c r="DR30" s="622"/>
      <c r="DS30" s="622"/>
      <c r="DT30" s="622"/>
      <c r="DU30" s="622"/>
      <c r="DV30" s="623"/>
      <c r="DW30" s="624">
        <v>15</v>
      </c>
      <c r="DX30" s="636"/>
      <c r="DY30" s="636"/>
      <c r="DZ30" s="636"/>
      <c r="EA30" s="636"/>
      <c r="EB30" s="636"/>
      <c r="EC30" s="648"/>
    </row>
    <row r="31" spans="2:133" ht="11.25" customHeight="1" x14ac:dyDescent="0.15">
      <c r="B31" s="688" t="s">
        <v>297</v>
      </c>
      <c r="C31" s="689"/>
      <c r="D31" s="689"/>
      <c r="E31" s="689"/>
      <c r="F31" s="689"/>
      <c r="G31" s="689"/>
      <c r="H31" s="689"/>
      <c r="I31" s="689"/>
      <c r="J31" s="689"/>
      <c r="K31" s="689"/>
      <c r="L31" s="689"/>
      <c r="M31" s="689"/>
      <c r="N31" s="689"/>
      <c r="O31" s="689"/>
      <c r="P31" s="689"/>
      <c r="Q31" s="690"/>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93" t="s">
        <v>298</v>
      </c>
      <c r="AQ31" s="694"/>
      <c r="AR31" s="694"/>
      <c r="AS31" s="694"/>
      <c r="AT31" s="695" t="s">
        <v>299</v>
      </c>
      <c r="AU31" s="206"/>
      <c r="AV31" s="206"/>
      <c r="AW31" s="206"/>
      <c r="AX31" s="679" t="s">
        <v>177</v>
      </c>
      <c r="AY31" s="680"/>
      <c r="AZ31" s="680"/>
      <c r="BA31" s="680"/>
      <c r="BB31" s="680"/>
      <c r="BC31" s="680"/>
      <c r="BD31" s="680"/>
      <c r="BE31" s="680"/>
      <c r="BF31" s="681"/>
      <c r="BG31" s="683">
        <v>99.1</v>
      </c>
      <c r="BH31" s="684"/>
      <c r="BI31" s="684"/>
      <c r="BJ31" s="684"/>
      <c r="BK31" s="684"/>
      <c r="BL31" s="684"/>
      <c r="BM31" s="685">
        <v>96.3</v>
      </c>
      <c r="BN31" s="684"/>
      <c r="BO31" s="684"/>
      <c r="BP31" s="684"/>
      <c r="BQ31" s="686"/>
      <c r="BR31" s="683">
        <v>99.1</v>
      </c>
      <c r="BS31" s="684"/>
      <c r="BT31" s="684"/>
      <c r="BU31" s="684"/>
      <c r="BV31" s="684"/>
      <c r="BW31" s="684"/>
      <c r="BX31" s="685">
        <v>96.2</v>
      </c>
      <c r="BY31" s="684"/>
      <c r="BZ31" s="684"/>
      <c r="CA31" s="684"/>
      <c r="CB31" s="686"/>
      <c r="CD31" s="642"/>
      <c r="CE31" s="643"/>
      <c r="CF31" s="618" t="s">
        <v>300</v>
      </c>
      <c r="CG31" s="619"/>
      <c r="CH31" s="619"/>
      <c r="CI31" s="619"/>
      <c r="CJ31" s="619"/>
      <c r="CK31" s="619"/>
      <c r="CL31" s="619"/>
      <c r="CM31" s="619"/>
      <c r="CN31" s="619"/>
      <c r="CO31" s="619"/>
      <c r="CP31" s="619"/>
      <c r="CQ31" s="620"/>
      <c r="CR31" s="621">
        <v>183366</v>
      </c>
      <c r="CS31" s="634"/>
      <c r="CT31" s="634"/>
      <c r="CU31" s="634"/>
      <c r="CV31" s="634"/>
      <c r="CW31" s="634"/>
      <c r="CX31" s="634"/>
      <c r="CY31" s="635"/>
      <c r="CZ31" s="624">
        <v>0.2</v>
      </c>
      <c r="DA31" s="636"/>
      <c r="DB31" s="636"/>
      <c r="DC31" s="637"/>
      <c r="DD31" s="627">
        <v>180585</v>
      </c>
      <c r="DE31" s="634"/>
      <c r="DF31" s="634"/>
      <c r="DG31" s="634"/>
      <c r="DH31" s="634"/>
      <c r="DI31" s="634"/>
      <c r="DJ31" s="634"/>
      <c r="DK31" s="635"/>
      <c r="DL31" s="627">
        <v>180585</v>
      </c>
      <c r="DM31" s="634"/>
      <c r="DN31" s="634"/>
      <c r="DO31" s="634"/>
      <c r="DP31" s="634"/>
      <c r="DQ31" s="634"/>
      <c r="DR31" s="634"/>
      <c r="DS31" s="634"/>
      <c r="DT31" s="634"/>
      <c r="DU31" s="634"/>
      <c r="DV31" s="635"/>
      <c r="DW31" s="624">
        <v>0.4</v>
      </c>
      <c r="DX31" s="636"/>
      <c r="DY31" s="636"/>
      <c r="DZ31" s="636"/>
      <c r="EA31" s="636"/>
      <c r="EB31" s="636"/>
      <c r="EC31" s="648"/>
    </row>
    <row r="32" spans="2:133" ht="11.25" customHeight="1" x14ac:dyDescent="0.15">
      <c r="B32" s="618" t="s">
        <v>301</v>
      </c>
      <c r="C32" s="619"/>
      <c r="D32" s="619"/>
      <c r="E32" s="619"/>
      <c r="F32" s="619"/>
      <c r="G32" s="619"/>
      <c r="H32" s="619"/>
      <c r="I32" s="619"/>
      <c r="J32" s="619"/>
      <c r="K32" s="619"/>
      <c r="L32" s="619"/>
      <c r="M32" s="619"/>
      <c r="N32" s="619"/>
      <c r="O32" s="619"/>
      <c r="P32" s="619"/>
      <c r="Q32" s="620"/>
      <c r="R32" s="621">
        <v>4711753</v>
      </c>
      <c r="S32" s="622"/>
      <c r="T32" s="622"/>
      <c r="U32" s="622"/>
      <c r="V32" s="622"/>
      <c r="W32" s="622"/>
      <c r="X32" s="622"/>
      <c r="Y32" s="623"/>
      <c r="Z32" s="659">
        <v>5.5</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6"/>
      <c r="AU32" s="202" t="s">
        <v>302</v>
      </c>
      <c r="AX32" s="618" t="s">
        <v>303</v>
      </c>
      <c r="AY32" s="619"/>
      <c r="AZ32" s="619"/>
      <c r="BA32" s="619"/>
      <c r="BB32" s="619"/>
      <c r="BC32" s="619"/>
      <c r="BD32" s="619"/>
      <c r="BE32" s="619"/>
      <c r="BF32" s="620"/>
      <c r="BG32" s="687">
        <v>99.4</v>
      </c>
      <c r="BH32" s="634"/>
      <c r="BI32" s="634"/>
      <c r="BJ32" s="634"/>
      <c r="BK32" s="634"/>
      <c r="BL32" s="634"/>
      <c r="BM32" s="625">
        <v>97.7</v>
      </c>
      <c r="BN32" s="634"/>
      <c r="BO32" s="634"/>
      <c r="BP32" s="634"/>
      <c r="BQ32" s="657"/>
      <c r="BR32" s="687">
        <v>99.1</v>
      </c>
      <c r="BS32" s="634"/>
      <c r="BT32" s="634"/>
      <c r="BU32" s="634"/>
      <c r="BV32" s="634"/>
      <c r="BW32" s="634"/>
      <c r="BX32" s="625">
        <v>97.4</v>
      </c>
      <c r="BY32" s="634"/>
      <c r="BZ32" s="634"/>
      <c r="CA32" s="634"/>
      <c r="CB32" s="657"/>
      <c r="CD32" s="644"/>
      <c r="CE32" s="645"/>
      <c r="CF32" s="618" t="s">
        <v>304</v>
      </c>
      <c r="CG32" s="619"/>
      <c r="CH32" s="619"/>
      <c r="CI32" s="619"/>
      <c r="CJ32" s="619"/>
      <c r="CK32" s="619"/>
      <c r="CL32" s="619"/>
      <c r="CM32" s="619"/>
      <c r="CN32" s="619"/>
      <c r="CO32" s="619"/>
      <c r="CP32" s="619"/>
      <c r="CQ32" s="620"/>
      <c r="CR32" s="621">
        <v>984</v>
      </c>
      <c r="CS32" s="622"/>
      <c r="CT32" s="622"/>
      <c r="CU32" s="622"/>
      <c r="CV32" s="622"/>
      <c r="CW32" s="622"/>
      <c r="CX32" s="622"/>
      <c r="CY32" s="623"/>
      <c r="CZ32" s="624">
        <v>0</v>
      </c>
      <c r="DA32" s="636"/>
      <c r="DB32" s="636"/>
      <c r="DC32" s="637"/>
      <c r="DD32" s="627">
        <v>984</v>
      </c>
      <c r="DE32" s="622"/>
      <c r="DF32" s="622"/>
      <c r="DG32" s="622"/>
      <c r="DH32" s="622"/>
      <c r="DI32" s="622"/>
      <c r="DJ32" s="622"/>
      <c r="DK32" s="623"/>
      <c r="DL32" s="627">
        <v>984</v>
      </c>
      <c r="DM32" s="622"/>
      <c r="DN32" s="622"/>
      <c r="DO32" s="622"/>
      <c r="DP32" s="622"/>
      <c r="DQ32" s="622"/>
      <c r="DR32" s="622"/>
      <c r="DS32" s="622"/>
      <c r="DT32" s="622"/>
      <c r="DU32" s="622"/>
      <c r="DV32" s="623"/>
      <c r="DW32" s="624">
        <v>0</v>
      </c>
      <c r="DX32" s="636"/>
      <c r="DY32" s="636"/>
      <c r="DZ32" s="636"/>
      <c r="EA32" s="636"/>
      <c r="EB32" s="636"/>
      <c r="EC32" s="648"/>
    </row>
    <row r="33" spans="2:133" ht="11.25" customHeight="1" x14ac:dyDescent="0.15">
      <c r="B33" s="618" t="s">
        <v>305</v>
      </c>
      <c r="C33" s="619"/>
      <c r="D33" s="619"/>
      <c r="E33" s="619"/>
      <c r="F33" s="619"/>
      <c r="G33" s="619"/>
      <c r="H33" s="619"/>
      <c r="I33" s="619"/>
      <c r="J33" s="619"/>
      <c r="K33" s="619"/>
      <c r="L33" s="619"/>
      <c r="M33" s="619"/>
      <c r="N33" s="619"/>
      <c r="O33" s="619"/>
      <c r="P33" s="619"/>
      <c r="Q33" s="620"/>
      <c r="R33" s="621">
        <v>746635</v>
      </c>
      <c r="S33" s="622"/>
      <c r="T33" s="622"/>
      <c r="U33" s="622"/>
      <c r="V33" s="622"/>
      <c r="W33" s="622"/>
      <c r="X33" s="622"/>
      <c r="Y33" s="623"/>
      <c r="Z33" s="659">
        <v>0.9</v>
      </c>
      <c r="AA33" s="659"/>
      <c r="AB33" s="659"/>
      <c r="AC33" s="659"/>
      <c r="AD33" s="660">
        <v>313551</v>
      </c>
      <c r="AE33" s="660"/>
      <c r="AF33" s="660"/>
      <c r="AG33" s="660"/>
      <c r="AH33" s="660"/>
      <c r="AI33" s="660"/>
      <c r="AJ33" s="660"/>
      <c r="AK33" s="660"/>
      <c r="AL33" s="624">
        <v>0.7</v>
      </c>
      <c r="AM33" s="625"/>
      <c r="AN33" s="625"/>
      <c r="AO33" s="661"/>
      <c r="AP33" s="664"/>
      <c r="AQ33" s="665"/>
      <c r="AR33" s="665"/>
      <c r="AS33" s="665"/>
      <c r="AT33" s="697"/>
      <c r="AU33" s="207"/>
      <c r="AV33" s="207"/>
      <c r="AW33" s="207"/>
      <c r="AX33" s="602" t="s">
        <v>306</v>
      </c>
      <c r="AY33" s="603"/>
      <c r="AZ33" s="603"/>
      <c r="BA33" s="603"/>
      <c r="BB33" s="603"/>
      <c r="BC33" s="603"/>
      <c r="BD33" s="603"/>
      <c r="BE33" s="603"/>
      <c r="BF33" s="604"/>
      <c r="BG33" s="682">
        <v>98.9</v>
      </c>
      <c r="BH33" s="606"/>
      <c r="BI33" s="606"/>
      <c r="BJ33" s="606"/>
      <c r="BK33" s="606"/>
      <c r="BL33" s="606"/>
      <c r="BM33" s="652">
        <v>94.8</v>
      </c>
      <c r="BN33" s="606"/>
      <c r="BO33" s="606"/>
      <c r="BP33" s="606"/>
      <c r="BQ33" s="669"/>
      <c r="BR33" s="682">
        <v>99</v>
      </c>
      <c r="BS33" s="606"/>
      <c r="BT33" s="606"/>
      <c r="BU33" s="606"/>
      <c r="BV33" s="606"/>
      <c r="BW33" s="606"/>
      <c r="BX33" s="652">
        <v>94.9</v>
      </c>
      <c r="BY33" s="606"/>
      <c r="BZ33" s="606"/>
      <c r="CA33" s="606"/>
      <c r="CB33" s="669"/>
      <c r="CD33" s="618" t="s">
        <v>307</v>
      </c>
      <c r="CE33" s="619"/>
      <c r="CF33" s="619"/>
      <c r="CG33" s="619"/>
      <c r="CH33" s="619"/>
      <c r="CI33" s="619"/>
      <c r="CJ33" s="619"/>
      <c r="CK33" s="619"/>
      <c r="CL33" s="619"/>
      <c r="CM33" s="619"/>
      <c r="CN33" s="619"/>
      <c r="CO33" s="619"/>
      <c r="CP33" s="619"/>
      <c r="CQ33" s="620"/>
      <c r="CR33" s="621">
        <v>31102304</v>
      </c>
      <c r="CS33" s="634"/>
      <c r="CT33" s="634"/>
      <c r="CU33" s="634"/>
      <c r="CV33" s="634"/>
      <c r="CW33" s="634"/>
      <c r="CX33" s="634"/>
      <c r="CY33" s="635"/>
      <c r="CZ33" s="624">
        <v>38</v>
      </c>
      <c r="DA33" s="636"/>
      <c r="DB33" s="636"/>
      <c r="DC33" s="637"/>
      <c r="DD33" s="627">
        <v>22317186</v>
      </c>
      <c r="DE33" s="634"/>
      <c r="DF33" s="634"/>
      <c r="DG33" s="634"/>
      <c r="DH33" s="634"/>
      <c r="DI33" s="634"/>
      <c r="DJ33" s="634"/>
      <c r="DK33" s="635"/>
      <c r="DL33" s="627">
        <v>17570598</v>
      </c>
      <c r="DM33" s="634"/>
      <c r="DN33" s="634"/>
      <c r="DO33" s="634"/>
      <c r="DP33" s="634"/>
      <c r="DQ33" s="634"/>
      <c r="DR33" s="634"/>
      <c r="DS33" s="634"/>
      <c r="DT33" s="634"/>
      <c r="DU33" s="634"/>
      <c r="DV33" s="635"/>
      <c r="DW33" s="624">
        <v>40.200000000000003</v>
      </c>
      <c r="DX33" s="636"/>
      <c r="DY33" s="636"/>
      <c r="DZ33" s="636"/>
      <c r="EA33" s="636"/>
      <c r="EB33" s="636"/>
      <c r="EC33" s="648"/>
    </row>
    <row r="34" spans="2:133" ht="11.25" customHeight="1" x14ac:dyDescent="0.15">
      <c r="B34" s="618" t="s">
        <v>308</v>
      </c>
      <c r="C34" s="619"/>
      <c r="D34" s="619"/>
      <c r="E34" s="619"/>
      <c r="F34" s="619"/>
      <c r="G34" s="619"/>
      <c r="H34" s="619"/>
      <c r="I34" s="619"/>
      <c r="J34" s="619"/>
      <c r="K34" s="619"/>
      <c r="L34" s="619"/>
      <c r="M34" s="619"/>
      <c r="N34" s="619"/>
      <c r="O34" s="619"/>
      <c r="P34" s="619"/>
      <c r="Q34" s="620"/>
      <c r="R34" s="621">
        <v>3553358</v>
      </c>
      <c r="S34" s="622"/>
      <c r="T34" s="622"/>
      <c r="U34" s="622"/>
      <c r="V34" s="622"/>
      <c r="W34" s="622"/>
      <c r="X34" s="622"/>
      <c r="Y34" s="623"/>
      <c r="Z34" s="659">
        <v>4.0999999999999996</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309</v>
      </c>
      <c r="CE34" s="619"/>
      <c r="CF34" s="619"/>
      <c r="CG34" s="619"/>
      <c r="CH34" s="619"/>
      <c r="CI34" s="619"/>
      <c r="CJ34" s="619"/>
      <c r="CK34" s="619"/>
      <c r="CL34" s="619"/>
      <c r="CM34" s="619"/>
      <c r="CN34" s="619"/>
      <c r="CO34" s="619"/>
      <c r="CP34" s="619"/>
      <c r="CQ34" s="620"/>
      <c r="CR34" s="621">
        <v>15335237</v>
      </c>
      <c r="CS34" s="622"/>
      <c r="CT34" s="622"/>
      <c r="CU34" s="622"/>
      <c r="CV34" s="622"/>
      <c r="CW34" s="622"/>
      <c r="CX34" s="622"/>
      <c r="CY34" s="623"/>
      <c r="CZ34" s="624">
        <v>18.7</v>
      </c>
      <c r="DA34" s="636"/>
      <c r="DB34" s="636"/>
      <c r="DC34" s="637"/>
      <c r="DD34" s="627">
        <v>10425570</v>
      </c>
      <c r="DE34" s="622"/>
      <c r="DF34" s="622"/>
      <c r="DG34" s="622"/>
      <c r="DH34" s="622"/>
      <c r="DI34" s="622"/>
      <c r="DJ34" s="622"/>
      <c r="DK34" s="623"/>
      <c r="DL34" s="627">
        <v>9845438</v>
      </c>
      <c r="DM34" s="622"/>
      <c r="DN34" s="622"/>
      <c r="DO34" s="622"/>
      <c r="DP34" s="622"/>
      <c r="DQ34" s="622"/>
      <c r="DR34" s="622"/>
      <c r="DS34" s="622"/>
      <c r="DT34" s="622"/>
      <c r="DU34" s="622"/>
      <c r="DV34" s="623"/>
      <c r="DW34" s="624">
        <v>22.5</v>
      </c>
      <c r="DX34" s="636"/>
      <c r="DY34" s="636"/>
      <c r="DZ34" s="636"/>
      <c r="EA34" s="636"/>
      <c r="EB34" s="636"/>
      <c r="EC34" s="648"/>
    </row>
    <row r="35" spans="2:133" ht="11.25" customHeight="1" x14ac:dyDescent="0.15">
      <c r="B35" s="618" t="s">
        <v>310</v>
      </c>
      <c r="C35" s="619"/>
      <c r="D35" s="619"/>
      <c r="E35" s="619"/>
      <c r="F35" s="619"/>
      <c r="G35" s="619"/>
      <c r="H35" s="619"/>
      <c r="I35" s="619"/>
      <c r="J35" s="619"/>
      <c r="K35" s="619"/>
      <c r="L35" s="619"/>
      <c r="M35" s="619"/>
      <c r="N35" s="619"/>
      <c r="O35" s="619"/>
      <c r="P35" s="619"/>
      <c r="Q35" s="620"/>
      <c r="R35" s="621">
        <v>3094503</v>
      </c>
      <c r="S35" s="622"/>
      <c r="T35" s="622"/>
      <c r="U35" s="622"/>
      <c r="V35" s="622"/>
      <c r="W35" s="622"/>
      <c r="X35" s="622"/>
      <c r="Y35" s="623"/>
      <c r="Z35" s="659">
        <v>3.6</v>
      </c>
      <c r="AA35" s="659"/>
      <c r="AB35" s="659"/>
      <c r="AC35" s="659"/>
      <c r="AD35" s="660" t="s">
        <v>122</v>
      </c>
      <c r="AE35" s="660"/>
      <c r="AF35" s="660"/>
      <c r="AG35" s="660"/>
      <c r="AH35" s="660"/>
      <c r="AI35" s="660"/>
      <c r="AJ35" s="660"/>
      <c r="AK35" s="660"/>
      <c r="AL35" s="624" t="s">
        <v>122</v>
      </c>
      <c r="AM35" s="625"/>
      <c r="AN35" s="625"/>
      <c r="AO35" s="661"/>
      <c r="AP35" s="210"/>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288073</v>
      </c>
      <c r="CS35" s="634"/>
      <c r="CT35" s="634"/>
      <c r="CU35" s="634"/>
      <c r="CV35" s="634"/>
      <c r="CW35" s="634"/>
      <c r="CX35" s="634"/>
      <c r="CY35" s="635"/>
      <c r="CZ35" s="624">
        <v>0.4</v>
      </c>
      <c r="DA35" s="636"/>
      <c r="DB35" s="636"/>
      <c r="DC35" s="637"/>
      <c r="DD35" s="627">
        <v>234639</v>
      </c>
      <c r="DE35" s="634"/>
      <c r="DF35" s="634"/>
      <c r="DG35" s="634"/>
      <c r="DH35" s="634"/>
      <c r="DI35" s="634"/>
      <c r="DJ35" s="634"/>
      <c r="DK35" s="635"/>
      <c r="DL35" s="627">
        <v>234626</v>
      </c>
      <c r="DM35" s="634"/>
      <c r="DN35" s="634"/>
      <c r="DO35" s="634"/>
      <c r="DP35" s="634"/>
      <c r="DQ35" s="634"/>
      <c r="DR35" s="634"/>
      <c r="DS35" s="634"/>
      <c r="DT35" s="634"/>
      <c r="DU35" s="634"/>
      <c r="DV35" s="635"/>
      <c r="DW35" s="624">
        <v>0.5</v>
      </c>
      <c r="DX35" s="636"/>
      <c r="DY35" s="636"/>
      <c r="DZ35" s="636"/>
      <c r="EA35" s="636"/>
      <c r="EB35" s="636"/>
      <c r="EC35" s="648"/>
    </row>
    <row r="36" spans="2:133" ht="11.25" customHeight="1" x14ac:dyDescent="0.15">
      <c r="B36" s="618" t="s">
        <v>314</v>
      </c>
      <c r="C36" s="619"/>
      <c r="D36" s="619"/>
      <c r="E36" s="619"/>
      <c r="F36" s="619"/>
      <c r="G36" s="619"/>
      <c r="H36" s="619"/>
      <c r="I36" s="619"/>
      <c r="J36" s="619"/>
      <c r="K36" s="619"/>
      <c r="L36" s="619"/>
      <c r="M36" s="619"/>
      <c r="N36" s="619"/>
      <c r="O36" s="619"/>
      <c r="P36" s="619"/>
      <c r="Q36" s="620"/>
      <c r="R36" s="621">
        <v>3955697</v>
      </c>
      <c r="S36" s="622"/>
      <c r="T36" s="622"/>
      <c r="U36" s="622"/>
      <c r="V36" s="622"/>
      <c r="W36" s="622"/>
      <c r="X36" s="622"/>
      <c r="Y36" s="623"/>
      <c r="Z36" s="659">
        <v>4.5999999999999996</v>
      </c>
      <c r="AA36" s="659"/>
      <c r="AB36" s="659"/>
      <c r="AC36" s="659"/>
      <c r="AD36" s="660" t="s">
        <v>122</v>
      </c>
      <c r="AE36" s="660"/>
      <c r="AF36" s="660"/>
      <c r="AG36" s="660"/>
      <c r="AH36" s="660"/>
      <c r="AI36" s="660"/>
      <c r="AJ36" s="660"/>
      <c r="AK36" s="660"/>
      <c r="AL36" s="624" t="s">
        <v>122</v>
      </c>
      <c r="AM36" s="625"/>
      <c r="AN36" s="625"/>
      <c r="AO36" s="661"/>
      <c r="AP36" s="210"/>
      <c r="AQ36" s="670" t="s">
        <v>315</v>
      </c>
      <c r="AR36" s="671"/>
      <c r="AS36" s="671"/>
      <c r="AT36" s="671"/>
      <c r="AU36" s="671"/>
      <c r="AV36" s="671"/>
      <c r="AW36" s="671"/>
      <c r="AX36" s="671"/>
      <c r="AY36" s="672"/>
      <c r="AZ36" s="676">
        <v>7400590</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14070</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4193052</v>
      </c>
      <c r="CS36" s="622"/>
      <c r="CT36" s="622"/>
      <c r="CU36" s="622"/>
      <c r="CV36" s="622"/>
      <c r="CW36" s="622"/>
      <c r="CX36" s="622"/>
      <c r="CY36" s="623"/>
      <c r="CZ36" s="624">
        <v>5.0999999999999996</v>
      </c>
      <c r="DA36" s="636"/>
      <c r="DB36" s="636"/>
      <c r="DC36" s="637"/>
      <c r="DD36" s="627">
        <v>3590431</v>
      </c>
      <c r="DE36" s="622"/>
      <c r="DF36" s="622"/>
      <c r="DG36" s="622"/>
      <c r="DH36" s="622"/>
      <c r="DI36" s="622"/>
      <c r="DJ36" s="622"/>
      <c r="DK36" s="623"/>
      <c r="DL36" s="627">
        <v>1813558</v>
      </c>
      <c r="DM36" s="622"/>
      <c r="DN36" s="622"/>
      <c r="DO36" s="622"/>
      <c r="DP36" s="622"/>
      <c r="DQ36" s="622"/>
      <c r="DR36" s="622"/>
      <c r="DS36" s="622"/>
      <c r="DT36" s="622"/>
      <c r="DU36" s="622"/>
      <c r="DV36" s="623"/>
      <c r="DW36" s="624">
        <v>4.2</v>
      </c>
      <c r="DX36" s="636"/>
      <c r="DY36" s="636"/>
      <c r="DZ36" s="636"/>
      <c r="EA36" s="636"/>
      <c r="EB36" s="636"/>
      <c r="EC36" s="648"/>
    </row>
    <row r="37" spans="2:133" ht="11.25" customHeight="1" x14ac:dyDescent="0.15">
      <c r="B37" s="618" t="s">
        <v>318</v>
      </c>
      <c r="C37" s="619"/>
      <c r="D37" s="619"/>
      <c r="E37" s="619"/>
      <c r="F37" s="619"/>
      <c r="G37" s="619"/>
      <c r="H37" s="619"/>
      <c r="I37" s="619"/>
      <c r="J37" s="619"/>
      <c r="K37" s="619"/>
      <c r="L37" s="619"/>
      <c r="M37" s="619"/>
      <c r="N37" s="619"/>
      <c r="O37" s="619"/>
      <c r="P37" s="619"/>
      <c r="Q37" s="620"/>
      <c r="R37" s="621">
        <v>1273882</v>
      </c>
      <c r="S37" s="622"/>
      <c r="T37" s="622"/>
      <c r="U37" s="622"/>
      <c r="V37" s="622"/>
      <c r="W37" s="622"/>
      <c r="X37" s="622"/>
      <c r="Y37" s="623"/>
      <c r="Z37" s="659">
        <v>1.5</v>
      </c>
      <c r="AA37" s="659"/>
      <c r="AB37" s="659"/>
      <c r="AC37" s="659"/>
      <c r="AD37" s="660">
        <v>231318</v>
      </c>
      <c r="AE37" s="660"/>
      <c r="AF37" s="660"/>
      <c r="AG37" s="660"/>
      <c r="AH37" s="660"/>
      <c r="AI37" s="660"/>
      <c r="AJ37" s="660"/>
      <c r="AK37" s="660"/>
      <c r="AL37" s="624">
        <v>0.5</v>
      </c>
      <c r="AM37" s="625"/>
      <c r="AN37" s="625"/>
      <c r="AO37" s="661"/>
      <c r="AQ37" s="654" t="s">
        <v>319</v>
      </c>
      <c r="AR37" s="655"/>
      <c r="AS37" s="655"/>
      <c r="AT37" s="655"/>
      <c r="AU37" s="655"/>
      <c r="AV37" s="655"/>
      <c r="AW37" s="655"/>
      <c r="AX37" s="655"/>
      <c r="AY37" s="656"/>
      <c r="AZ37" s="621">
        <v>544028</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-36681</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21702</v>
      </c>
      <c r="CS37" s="634"/>
      <c r="CT37" s="634"/>
      <c r="CU37" s="634"/>
      <c r="CV37" s="634"/>
      <c r="CW37" s="634"/>
      <c r="CX37" s="634"/>
      <c r="CY37" s="635"/>
      <c r="CZ37" s="624">
        <v>0</v>
      </c>
      <c r="DA37" s="636"/>
      <c r="DB37" s="636"/>
      <c r="DC37" s="637"/>
      <c r="DD37" s="627">
        <v>12095</v>
      </c>
      <c r="DE37" s="634"/>
      <c r="DF37" s="634"/>
      <c r="DG37" s="634"/>
      <c r="DH37" s="634"/>
      <c r="DI37" s="634"/>
      <c r="DJ37" s="634"/>
      <c r="DK37" s="635"/>
      <c r="DL37" s="627">
        <v>12095</v>
      </c>
      <c r="DM37" s="634"/>
      <c r="DN37" s="634"/>
      <c r="DO37" s="634"/>
      <c r="DP37" s="634"/>
      <c r="DQ37" s="634"/>
      <c r="DR37" s="634"/>
      <c r="DS37" s="634"/>
      <c r="DT37" s="634"/>
      <c r="DU37" s="634"/>
      <c r="DV37" s="635"/>
      <c r="DW37" s="624">
        <v>0</v>
      </c>
      <c r="DX37" s="636"/>
      <c r="DY37" s="636"/>
      <c r="DZ37" s="636"/>
      <c r="EA37" s="636"/>
      <c r="EB37" s="636"/>
      <c r="EC37" s="648"/>
    </row>
    <row r="38" spans="2:133" ht="11.25" customHeight="1" x14ac:dyDescent="0.15">
      <c r="B38" s="618" t="s">
        <v>322</v>
      </c>
      <c r="C38" s="619"/>
      <c r="D38" s="619"/>
      <c r="E38" s="619"/>
      <c r="F38" s="619"/>
      <c r="G38" s="619"/>
      <c r="H38" s="619"/>
      <c r="I38" s="619"/>
      <c r="J38" s="619"/>
      <c r="K38" s="619"/>
      <c r="L38" s="619"/>
      <c r="M38" s="619"/>
      <c r="N38" s="619"/>
      <c r="O38" s="619"/>
      <c r="P38" s="619"/>
      <c r="Q38" s="620"/>
      <c r="R38" s="621">
        <v>4611206</v>
      </c>
      <c r="S38" s="622"/>
      <c r="T38" s="622"/>
      <c r="U38" s="622"/>
      <c r="V38" s="622"/>
      <c r="W38" s="622"/>
      <c r="X38" s="622"/>
      <c r="Y38" s="623"/>
      <c r="Z38" s="659">
        <v>5.4</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412299</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18967</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6792227</v>
      </c>
      <c r="CS38" s="622"/>
      <c r="CT38" s="622"/>
      <c r="CU38" s="622"/>
      <c r="CV38" s="622"/>
      <c r="CW38" s="622"/>
      <c r="CX38" s="622"/>
      <c r="CY38" s="623"/>
      <c r="CZ38" s="624">
        <v>8.3000000000000007</v>
      </c>
      <c r="DA38" s="636"/>
      <c r="DB38" s="636"/>
      <c r="DC38" s="637"/>
      <c r="DD38" s="627">
        <v>5797790</v>
      </c>
      <c r="DE38" s="622"/>
      <c r="DF38" s="622"/>
      <c r="DG38" s="622"/>
      <c r="DH38" s="622"/>
      <c r="DI38" s="622"/>
      <c r="DJ38" s="622"/>
      <c r="DK38" s="623"/>
      <c r="DL38" s="627">
        <v>5651751</v>
      </c>
      <c r="DM38" s="622"/>
      <c r="DN38" s="622"/>
      <c r="DO38" s="622"/>
      <c r="DP38" s="622"/>
      <c r="DQ38" s="622"/>
      <c r="DR38" s="622"/>
      <c r="DS38" s="622"/>
      <c r="DT38" s="622"/>
      <c r="DU38" s="622"/>
      <c r="DV38" s="623"/>
      <c r="DW38" s="624">
        <v>12.9</v>
      </c>
      <c r="DX38" s="636"/>
      <c r="DY38" s="636"/>
      <c r="DZ38" s="636"/>
      <c r="EA38" s="636"/>
      <c r="EB38" s="636"/>
      <c r="EC38" s="648"/>
    </row>
    <row r="39" spans="2:133" ht="11.25" customHeight="1" x14ac:dyDescent="0.15">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v>80175</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26597</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4337376</v>
      </c>
      <c r="CS39" s="634"/>
      <c r="CT39" s="634"/>
      <c r="CU39" s="634"/>
      <c r="CV39" s="634"/>
      <c r="CW39" s="634"/>
      <c r="CX39" s="634"/>
      <c r="CY39" s="635"/>
      <c r="CZ39" s="624">
        <v>5.3</v>
      </c>
      <c r="DA39" s="636"/>
      <c r="DB39" s="636"/>
      <c r="DC39" s="637"/>
      <c r="DD39" s="627">
        <v>2183417</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15">
      <c r="B40" s="618" t="s">
        <v>330</v>
      </c>
      <c r="C40" s="619"/>
      <c r="D40" s="619"/>
      <c r="E40" s="619"/>
      <c r="F40" s="619"/>
      <c r="G40" s="619"/>
      <c r="H40" s="619"/>
      <c r="I40" s="619"/>
      <c r="J40" s="619"/>
      <c r="K40" s="619"/>
      <c r="L40" s="619"/>
      <c r="M40" s="619"/>
      <c r="N40" s="619"/>
      <c r="O40" s="619"/>
      <c r="P40" s="619"/>
      <c r="Q40" s="620"/>
      <c r="R40" s="621">
        <v>206736</v>
      </c>
      <c r="S40" s="622"/>
      <c r="T40" s="622"/>
      <c r="U40" s="622"/>
      <c r="V40" s="622"/>
      <c r="W40" s="622"/>
      <c r="X40" s="622"/>
      <c r="Y40" s="623"/>
      <c r="Z40" s="659">
        <v>0.2</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t="s">
        <v>122</v>
      </c>
      <c r="BA40" s="622"/>
      <c r="BB40" s="622"/>
      <c r="BC40" s="622"/>
      <c r="BD40" s="634"/>
      <c r="BE40" s="634"/>
      <c r="BF40" s="657"/>
      <c r="BG40" s="662" t="s">
        <v>332</v>
      </c>
      <c r="BH40" s="663"/>
      <c r="BI40" s="663"/>
      <c r="BJ40" s="663"/>
      <c r="BK40" s="663"/>
      <c r="BL40" s="211"/>
      <c r="BM40" s="619" t="s">
        <v>333</v>
      </c>
      <c r="BN40" s="619"/>
      <c r="BO40" s="619"/>
      <c r="BP40" s="619"/>
      <c r="BQ40" s="619"/>
      <c r="BR40" s="619"/>
      <c r="BS40" s="619"/>
      <c r="BT40" s="619"/>
      <c r="BU40" s="620"/>
      <c r="BV40" s="621">
        <v>90</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156339</v>
      </c>
      <c r="CS40" s="622"/>
      <c r="CT40" s="622"/>
      <c r="CU40" s="622"/>
      <c r="CV40" s="622"/>
      <c r="CW40" s="622"/>
      <c r="CX40" s="622"/>
      <c r="CY40" s="623"/>
      <c r="CZ40" s="624">
        <v>0.2</v>
      </c>
      <c r="DA40" s="636"/>
      <c r="DB40" s="636"/>
      <c r="DC40" s="637"/>
      <c r="DD40" s="627">
        <v>85339</v>
      </c>
      <c r="DE40" s="622"/>
      <c r="DF40" s="622"/>
      <c r="DG40" s="622"/>
      <c r="DH40" s="622"/>
      <c r="DI40" s="622"/>
      <c r="DJ40" s="622"/>
      <c r="DK40" s="623"/>
      <c r="DL40" s="627">
        <v>25225</v>
      </c>
      <c r="DM40" s="622"/>
      <c r="DN40" s="622"/>
      <c r="DO40" s="622"/>
      <c r="DP40" s="622"/>
      <c r="DQ40" s="622"/>
      <c r="DR40" s="622"/>
      <c r="DS40" s="622"/>
      <c r="DT40" s="622"/>
      <c r="DU40" s="622"/>
      <c r="DV40" s="623"/>
      <c r="DW40" s="624">
        <v>0.1</v>
      </c>
      <c r="DX40" s="636"/>
      <c r="DY40" s="636"/>
      <c r="DZ40" s="636"/>
      <c r="EA40" s="636"/>
      <c r="EB40" s="636"/>
      <c r="EC40" s="648"/>
    </row>
    <row r="41" spans="2:133" ht="11.25" customHeight="1" x14ac:dyDescent="0.15">
      <c r="B41" s="602" t="s">
        <v>335</v>
      </c>
      <c r="C41" s="603"/>
      <c r="D41" s="603"/>
      <c r="E41" s="603"/>
      <c r="F41" s="603"/>
      <c r="G41" s="603"/>
      <c r="H41" s="603"/>
      <c r="I41" s="603"/>
      <c r="J41" s="603"/>
      <c r="K41" s="603"/>
      <c r="L41" s="603"/>
      <c r="M41" s="603"/>
      <c r="N41" s="603"/>
      <c r="O41" s="603"/>
      <c r="P41" s="603"/>
      <c r="Q41" s="604"/>
      <c r="R41" s="605">
        <v>85858388</v>
      </c>
      <c r="S41" s="646"/>
      <c r="T41" s="646"/>
      <c r="U41" s="646"/>
      <c r="V41" s="646"/>
      <c r="W41" s="646"/>
      <c r="X41" s="646"/>
      <c r="Y41" s="649"/>
      <c r="Z41" s="650">
        <v>100</v>
      </c>
      <c r="AA41" s="650"/>
      <c r="AB41" s="650"/>
      <c r="AC41" s="650"/>
      <c r="AD41" s="651">
        <v>43484121</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1002186</v>
      </c>
      <c r="BA41" s="622"/>
      <c r="BB41" s="622"/>
      <c r="BC41" s="622"/>
      <c r="BD41" s="634"/>
      <c r="BE41" s="634"/>
      <c r="BF41" s="657"/>
      <c r="BG41" s="662"/>
      <c r="BH41" s="663"/>
      <c r="BI41" s="663"/>
      <c r="BJ41" s="663"/>
      <c r="BK41" s="663"/>
      <c r="BL41" s="211"/>
      <c r="BM41" s="619" t="s">
        <v>337</v>
      </c>
      <c r="BN41" s="619"/>
      <c r="BO41" s="619"/>
      <c r="BP41" s="619"/>
      <c r="BQ41" s="619"/>
      <c r="BR41" s="619"/>
      <c r="BS41" s="619"/>
      <c r="BT41" s="619"/>
      <c r="BU41" s="620"/>
      <c r="BV41" s="621" t="s">
        <v>122</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339</v>
      </c>
      <c r="AR42" s="667"/>
      <c r="AS42" s="667"/>
      <c r="AT42" s="667"/>
      <c r="AU42" s="667"/>
      <c r="AV42" s="667"/>
      <c r="AW42" s="667"/>
      <c r="AX42" s="667"/>
      <c r="AY42" s="668"/>
      <c r="AZ42" s="605">
        <v>5361902</v>
      </c>
      <c r="BA42" s="646"/>
      <c r="BB42" s="646"/>
      <c r="BC42" s="646"/>
      <c r="BD42" s="606"/>
      <c r="BE42" s="606"/>
      <c r="BF42" s="669"/>
      <c r="BG42" s="664"/>
      <c r="BH42" s="665"/>
      <c r="BI42" s="665"/>
      <c r="BJ42" s="665"/>
      <c r="BK42" s="665"/>
      <c r="BL42" s="212"/>
      <c r="BM42" s="603" t="s">
        <v>340</v>
      </c>
      <c r="BN42" s="603"/>
      <c r="BO42" s="603"/>
      <c r="BP42" s="603"/>
      <c r="BQ42" s="603"/>
      <c r="BR42" s="603"/>
      <c r="BS42" s="603"/>
      <c r="BT42" s="603"/>
      <c r="BU42" s="604"/>
      <c r="BV42" s="605">
        <v>345</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10375939</v>
      </c>
      <c r="CS42" s="634"/>
      <c r="CT42" s="634"/>
      <c r="CU42" s="634"/>
      <c r="CV42" s="634"/>
      <c r="CW42" s="634"/>
      <c r="CX42" s="634"/>
      <c r="CY42" s="635"/>
      <c r="CZ42" s="624">
        <v>12.7</v>
      </c>
      <c r="DA42" s="636"/>
      <c r="DB42" s="636"/>
      <c r="DC42" s="637"/>
      <c r="DD42" s="627">
        <v>2019676</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02" t="s">
        <v>342</v>
      </c>
      <c r="CD43" s="618" t="s">
        <v>343</v>
      </c>
      <c r="CE43" s="619"/>
      <c r="CF43" s="619"/>
      <c r="CG43" s="619"/>
      <c r="CH43" s="619"/>
      <c r="CI43" s="619"/>
      <c r="CJ43" s="619"/>
      <c r="CK43" s="619"/>
      <c r="CL43" s="619"/>
      <c r="CM43" s="619"/>
      <c r="CN43" s="619"/>
      <c r="CO43" s="619"/>
      <c r="CP43" s="619"/>
      <c r="CQ43" s="620"/>
      <c r="CR43" s="621">
        <v>218051</v>
      </c>
      <c r="CS43" s="634"/>
      <c r="CT43" s="634"/>
      <c r="CU43" s="634"/>
      <c r="CV43" s="634"/>
      <c r="CW43" s="634"/>
      <c r="CX43" s="634"/>
      <c r="CY43" s="635"/>
      <c r="CZ43" s="624">
        <v>0.3</v>
      </c>
      <c r="DA43" s="636"/>
      <c r="DB43" s="636"/>
      <c r="DC43" s="637"/>
      <c r="DD43" s="627">
        <v>215732</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8070709</v>
      </c>
      <c r="CS44" s="622"/>
      <c r="CT44" s="622"/>
      <c r="CU44" s="622"/>
      <c r="CV44" s="622"/>
      <c r="CW44" s="622"/>
      <c r="CX44" s="622"/>
      <c r="CY44" s="623"/>
      <c r="CZ44" s="624">
        <v>9.9</v>
      </c>
      <c r="DA44" s="625"/>
      <c r="DB44" s="625"/>
      <c r="DC44" s="626"/>
      <c r="DD44" s="627">
        <v>1860037</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4815107</v>
      </c>
      <c r="CS45" s="634"/>
      <c r="CT45" s="634"/>
      <c r="CU45" s="634"/>
      <c r="CV45" s="634"/>
      <c r="CW45" s="634"/>
      <c r="CX45" s="634"/>
      <c r="CY45" s="635"/>
      <c r="CZ45" s="624">
        <v>5.9</v>
      </c>
      <c r="DA45" s="636"/>
      <c r="DB45" s="636"/>
      <c r="DC45" s="637"/>
      <c r="DD45" s="627">
        <v>95311</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13"/>
      <c r="CD46" s="642"/>
      <c r="CE46" s="643"/>
      <c r="CF46" s="618" t="s">
        <v>348</v>
      </c>
      <c r="CG46" s="619"/>
      <c r="CH46" s="619"/>
      <c r="CI46" s="619"/>
      <c r="CJ46" s="619"/>
      <c r="CK46" s="619"/>
      <c r="CL46" s="619"/>
      <c r="CM46" s="619"/>
      <c r="CN46" s="619"/>
      <c r="CO46" s="619"/>
      <c r="CP46" s="619"/>
      <c r="CQ46" s="620"/>
      <c r="CR46" s="621">
        <v>3171118</v>
      </c>
      <c r="CS46" s="622"/>
      <c r="CT46" s="622"/>
      <c r="CU46" s="622"/>
      <c r="CV46" s="622"/>
      <c r="CW46" s="622"/>
      <c r="CX46" s="622"/>
      <c r="CY46" s="623"/>
      <c r="CZ46" s="624">
        <v>3.9</v>
      </c>
      <c r="DA46" s="625"/>
      <c r="DB46" s="625"/>
      <c r="DC46" s="626"/>
      <c r="DD46" s="627">
        <v>1745577</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13"/>
      <c r="CD47" s="642"/>
      <c r="CE47" s="643"/>
      <c r="CF47" s="618" t="s">
        <v>349</v>
      </c>
      <c r="CG47" s="619"/>
      <c r="CH47" s="619"/>
      <c r="CI47" s="619"/>
      <c r="CJ47" s="619"/>
      <c r="CK47" s="619"/>
      <c r="CL47" s="619"/>
      <c r="CM47" s="619"/>
      <c r="CN47" s="619"/>
      <c r="CO47" s="619"/>
      <c r="CP47" s="619"/>
      <c r="CQ47" s="620"/>
      <c r="CR47" s="621">
        <v>2305230</v>
      </c>
      <c r="CS47" s="634"/>
      <c r="CT47" s="634"/>
      <c r="CU47" s="634"/>
      <c r="CV47" s="634"/>
      <c r="CW47" s="634"/>
      <c r="CX47" s="634"/>
      <c r="CY47" s="635"/>
      <c r="CZ47" s="624">
        <v>2.8</v>
      </c>
      <c r="DA47" s="636"/>
      <c r="DB47" s="636"/>
      <c r="DC47" s="637"/>
      <c r="DD47" s="627">
        <v>159639</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13"/>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13"/>
      <c r="CD49" s="602" t="s">
        <v>351</v>
      </c>
      <c r="CE49" s="603"/>
      <c r="CF49" s="603"/>
      <c r="CG49" s="603"/>
      <c r="CH49" s="603"/>
      <c r="CI49" s="603"/>
      <c r="CJ49" s="603"/>
      <c r="CK49" s="603"/>
      <c r="CL49" s="603"/>
      <c r="CM49" s="603"/>
      <c r="CN49" s="603"/>
      <c r="CO49" s="603"/>
      <c r="CP49" s="603"/>
      <c r="CQ49" s="604"/>
      <c r="CR49" s="605">
        <v>81902434</v>
      </c>
      <c r="CS49" s="606"/>
      <c r="CT49" s="606"/>
      <c r="CU49" s="606"/>
      <c r="CV49" s="606"/>
      <c r="CW49" s="606"/>
      <c r="CX49" s="606"/>
      <c r="CY49" s="607"/>
      <c r="CZ49" s="608">
        <v>100</v>
      </c>
      <c r="DA49" s="609"/>
      <c r="DB49" s="609"/>
      <c r="DC49" s="610"/>
      <c r="DD49" s="611">
        <v>51927941</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IAT2eoH3scMJ3GFIB7fwJ7lbbfbmitkvkLgYS769xnGecmmFQm12MXbky2TC04d6nzWyUS8l/qj165AUVO2F0A==" saltValue="rDgO2I8f5PlYdJAWMJ1/4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verticalCentered="1"/>
  <pageMargins left="0" right="0" top="0.39370078740157483" bottom="0.39370078740157483" header="0.19685039370078741" footer="0.19685039370078741"/>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40" zoomScaleNormal="40" zoomScaleSheetLayoutView="70" workbookViewId="0">
      <selection activeCell="BD18" sqref="BD18"/>
    </sheetView>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353</v>
      </c>
      <c r="DK2" s="1092"/>
      <c r="DL2" s="1092"/>
      <c r="DM2" s="1092"/>
      <c r="DN2" s="1092"/>
      <c r="DO2" s="1093"/>
      <c r="DP2" s="216"/>
      <c r="DQ2" s="1091" t="s">
        <v>354</v>
      </c>
      <c r="DR2" s="1092"/>
      <c r="DS2" s="1092"/>
      <c r="DT2" s="1092"/>
      <c r="DU2" s="1092"/>
      <c r="DV2" s="1092"/>
      <c r="DW2" s="1092"/>
      <c r="DX2" s="1092"/>
      <c r="DY2" s="1092"/>
      <c r="DZ2" s="1093"/>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15">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4"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20"/>
      <c r="BA5" s="220"/>
      <c r="BB5" s="220"/>
      <c r="BC5" s="220"/>
      <c r="BD5" s="220"/>
      <c r="BE5" s="221"/>
      <c r="BF5" s="221"/>
      <c r="BG5" s="221"/>
      <c r="BH5" s="221"/>
      <c r="BI5" s="221"/>
      <c r="BJ5" s="221"/>
      <c r="BK5" s="221"/>
      <c r="BL5" s="221"/>
      <c r="BM5" s="221"/>
      <c r="BN5" s="221"/>
      <c r="BO5" s="221"/>
      <c r="BP5" s="221"/>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4" t="s">
        <v>371</v>
      </c>
      <c r="DH5" s="1085"/>
      <c r="DI5" s="1085"/>
      <c r="DJ5" s="1085"/>
      <c r="DK5" s="1086"/>
      <c r="DL5" s="1084" t="s">
        <v>372</v>
      </c>
      <c r="DM5" s="1085"/>
      <c r="DN5" s="1085"/>
      <c r="DO5" s="1085"/>
      <c r="DP5" s="1086"/>
      <c r="DQ5" s="1001" t="s">
        <v>373</v>
      </c>
      <c r="DR5" s="1002"/>
      <c r="DS5" s="1002"/>
      <c r="DT5" s="1002"/>
      <c r="DU5" s="1003"/>
      <c r="DV5" s="1001" t="s">
        <v>364</v>
      </c>
      <c r="DW5" s="1002"/>
      <c r="DX5" s="1002"/>
      <c r="DY5" s="1002"/>
      <c r="DZ5" s="1015"/>
      <c r="EA5" s="222"/>
    </row>
    <row r="6" spans="1:131" s="223"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x14ac:dyDescent="0.15">
      <c r="A7" s="224">
        <v>1</v>
      </c>
      <c r="B7" s="1047" t="s">
        <v>374</v>
      </c>
      <c r="C7" s="1048"/>
      <c r="D7" s="1048"/>
      <c r="E7" s="1048"/>
      <c r="F7" s="1048"/>
      <c r="G7" s="1048"/>
      <c r="H7" s="1048"/>
      <c r="I7" s="1048"/>
      <c r="J7" s="1048"/>
      <c r="K7" s="1048"/>
      <c r="L7" s="1048"/>
      <c r="M7" s="1048"/>
      <c r="N7" s="1048"/>
      <c r="O7" s="1048"/>
      <c r="P7" s="1049"/>
      <c r="Q7" s="1102">
        <v>86076</v>
      </c>
      <c r="R7" s="1103"/>
      <c r="S7" s="1103"/>
      <c r="T7" s="1103"/>
      <c r="U7" s="1103"/>
      <c r="V7" s="1103">
        <v>82120</v>
      </c>
      <c r="W7" s="1103"/>
      <c r="X7" s="1103"/>
      <c r="Y7" s="1103"/>
      <c r="Z7" s="1103"/>
      <c r="AA7" s="1103">
        <v>3956</v>
      </c>
      <c r="AB7" s="1103"/>
      <c r="AC7" s="1103"/>
      <c r="AD7" s="1103"/>
      <c r="AE7" s="1104"/>
      <c r="AF7" s="1105">
        <v>3285</v>
      </c>
      <c r="AG7" s="1106"/>
      <c r="AH7" s="1106"/>
      <c r="AI7" s="1106"/>
      <c r="AJ7" s="1107"/>
      <c r="AK7" s="1108">
        <v>3072103</v>
      </c>
      <c r="AL7" s="1109"/>
      <c r="AM7" s="1109"/>
      <c r="AN7" s="1109"/>
      <c r="AO7" s="1109"/>
      <c r="AP7" s="1109">
        <v>57602</v>
      </c>
      <c r="AQ7" s="1109"/>
      <c r="AR7" s="1109"/>
      <c r="AS7" s="1109"/>
      <c r="AT7" s="1109"/>
      <c r="AU7" s="1110"/>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c r="BS7" s="1099" t="s">
        <v>557</v>
      </c>
      <c r="BT7" s="1100"/>
      <c r="BU7" s="1100"/>
      <c r="BV7" s="1100"/>
      <c r="BW7" s="1100"/>
      <c r="BX7" s="1100"/>
      <c r="BY7" s="1100"/>
      <c r="BZ7" s="1100"/>
      <c r="CA7" s="1100"/>
      <c r="CB7" s="1100"/>
      <c r="CC7" s="1100"/>
      <c r="CD7" s="1100"/>
      <c r="CE7" s="1100"/>
      <c r="CF7" s="1100"/>
      <c r="CG7" s="1112"/>
      <c r="CH7" s="1096">
        <v>1</v>
      </c>
      <c r="CI7" s="1097"/>
      <c r="CJ7" s="1097"/>
      <c r="CK7" s="1097"/>
      <c r="CL7" s="1098"/>
      <c r="CM7" s="1096">
        <v>176</v>
      </c>
      <c r="CN7" s="1097"/>
      <c r="CO7" s="1097"/>
      <c r="CP7" s="1097"/>
      <c r="CQ7" s="1098"/>
      <c r="CR7" s="1096">
        <v>50</v>
      </c>
      <c r="CS7" s="1097"/>
      <c r="CT7" s="1097"/>
      <c r="CU7" s="1097"/>
      <c r="CV7" s="1098"/>
      <c r="CW7" s="1096">
        <v>3</v>
      </c>
      <c r="CX7" s="1097"/>
      <c r="CY7" s="1097"/>
      <c r="CZ7" s="1097"/>
      <c r="DA7" s="1098"/>
      <c r="DB7" s="1096" t="s">
        <v>563</v>
      </c>
      <c r="DC7" s="1097"/>
      <c r="DD7" s="1097"/>
      <c r="DE7" s="1097"/>
      <c r="DF7" s="1098"/>
      <c r="DG7" s="1096" t="s">
        <v>563</v>
      </c>
      <c r="DH7" s="1097"/>
      <c r="DI7" s="1097"/>
      <c r="DJ7" s="1097"/>
      <c r="DK7" s="1098"/>
      <c r="DL7" s="1096" t="s">
        <v>563</v>
      </c>
      <c r="DM7" s="1097"/>
      <c r="DN7" s="1097"/>
      <c r="DO7" s="1097"/>
      <c r="DP7" s="1098"/>
      <c r="DQ7" s="1096" t="s">
        <v>563</v>
      </c>
      <c r="DR7" s="1097"/>
      <c r="DS7" s="1097"/>
      <c r="DT7" s="1097"/>
      <c r="DU7" s="1098"/>
      <c r="DV7" s="1099"/>
      <c r="DW7" s="1100"/>
      <c r="DX7" s="1100"/>
      <c r="DY7" s="1100"/>
      <c r="DZ7" s="1101"/>
      <c r="EA7" s="222"/>
    </row>
    <row r="8" spans="1:131" s="223" customFormat="1" ht="26.25" customHeight="1" x14ac:dyDescent="0.15">
      <c r="A8" s="226">
        <v>2</v>
      </c>
      <c r="B8" s="1030"/>
      <c r="C8" s="1031"/>
      <c r="D8" s="1031"/>
      <c r="E8" s="1031"/>
      <c r="F8" s="1031"/>
      <c r="G8" s="1031"/>
      <c r="H8" s="1031"/>
      <c r="I8" s="1031"/>
      <c r="J8" s="1031"/>
      <c r="K8" s="1031"/>
      <c r="L8" s="1031"/>
      <c r="M8" s="1031"/>
      <c r="N8" s="1031"/>
      <c r="O8" s="1031"/>
      <c r="P8" s="1032"/>
      <c r="Q8" s="1038"/>
      <c r="R8" s="1039"/>
      <c r="S8" s="1039"/>
      <c r="T8" s="1039"/>
      <c r="U8" s="1039"/>
      <c r="V8" s="1039"/>
      <c r="W8" s="1039"/>
      <c r="X8" s="1039"/>
      <c r="Y8" s="1039"/>
      <c r="Z8" s="1039"/>
      <c r="AA8" s="1039"/>
      <c r="AB8" s="1039"/>
      <c r="AC8" s="1039"/>
      <c r="AD8" s="1039"/>
      <c r="AE8" s="1040"/>
      <c r="AF8" s="1035"/>
      <c r="AG8" s="1036"/>
      <c r="AH8" s="1036"/>
      <c r="AI8" s="1036"/>
      <c r="AJ8" s="1037"/>
      <c r="AK8" s="1080"/>
      <c r="AL8" s="1081"/>
      <c r="AM8" s="1081"/>
      <c r="AN8" s="1081"/>
      <c r="AO8" s="1081"/>
      <c r="AP8" s="1081"/>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t="s">
        <v>558</v>
      </c>
      <c r="BT8" s="993"/>
      <c r="BU8" s="993"/>
      <c r="BV8" s="993"/>
      <c r="BW8" s="993"/>
      <c r="BX8" s="993"/>
      <c r="BY8" s="993"/>
      <c r="BZ8" s="993"/>
      <c r="CA8" s="993"/>
      <c r="CB8" s="993"/>
      <c r="CC8" s="993"/>
      <c r="CD8" s="993"/>
      <c r="CE8" s="993"/>
      <c r="CF8" s="993"/>
      <c r="CG8" s="1014"/>
      <c r="CH8" s="989" t="s">
        <v>564</v>
      </c>
      <c r="CI8" s="990"/>
      <c r="CJ8" s="990"/>
      <c r="CK8" s="990"/>
      <c r="CL8" s="991"/>
      <c r="CM8" s="989">
        <v>414</v>
      </c>
      <c r="CN8" s="990"/>
      <c r="CO8" s="990"/>
      <c r="CP8" s="990"/>
      <c r="CQ8" s="991"/>
      <c r="CR8" s="989">
        <v>120</v>
      </c>
      <c r="CS8" s="990"/>
      <c r="CT8" s="990"/>
      <c r="CU8" s="990"/>
      <c r="CV8" s="991"/>
      <c r="CW8" s="989">
        <v>75</v>
      </c>
      <c r="CX8" s="990"/>
      <c r="CY8" s="990"/>
      <c r="CZ8" s="990"/>
      <c r="DA8" s="991"/>
      <c r="DB8" s="989" t="s">
        <v>563</v>
      </c>
      <c r="DC8" s="990"/>
      <c r="DD8" s="990"/>
      <c r="DE8" s="990"/>
      <c r="DF8" s="991"/>
      <c r="DG8" s="989" t="s">
        <v>563</v>
      </c>
      <c r="DH8" s="990"/>
      <c r="DI8" s="990"/>
      <c r="DJ8" s="990"/>
      <c r="DK8" s="991"/>
      <c r="DL8" s="989" t="s">
        <v>563</v>
      </c>
      <c r="DM8" s="990"/>
      <c r="DN8" s="990"/>
      <c r="DO8" s="990"/>
      <c r="DP8" s="991"/>
      <c r="DQ8" s="989" t="s">
        <v>563</v>
      </c>
      <c r="DR8" s="990"/>
      <c r="DS8" s="990"/>
      <c r="DT8" s="990"/>
      <c r="DU8" s="991"/>
      <c r="DV8" s="992"/>
      <c r="DW8" s="993"/>
      <c r="DX8" s="993"/>
      <c r="DY8" s="993"/>
      <c r="DZ8" s="994"/>
      <c r="EA8" s="222"/>
    </row>
    <row r="9" spans="1:131" s="223" customFormat="1" ht="26.25" customHeight="1" x14ac:dyDescent="0.15">
      <c r="A9" s="226">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t="s">
        <v>559</v>
      </c>
      <c r="BT9" s="993"/>
      <c r="BU9" s="993"/>
      <c r="BV9" s="993"/>
      <c r="BW9" s="993"/>
      <c r="BX9" s="993"/>
      <c r="BY9" s="993"/>
      <c r="BZ9" s="993"/>
      <c r="CA9" s="993"/>
      <c r="CB9" s="993"/>
      <c r="CC9" s="993"/>
      <c r="CD9" s="993"/>
      <c r="CE9" s="993"/>
      <c r="CF9" s="993"/>
      <c r="CG9" s="1014"/>
      <c r="CH9" s="989" t="s">
        <v>565</v>
      </c>
      <c r="CI9" s="990"/>
      <c r="CJ9" s="990"/>
      <c r="CK9" s="990"/>
      <c r="CL9" s="991"/>
      <c r="CM9" s="989">
        <v>255</v>
      </c>
      <c r="CN9" s="990"/>
      <c r="CO9" s="990"/>
      <c r="CP9" s="990"/>
      <c r="CQ9" s="991"/>
      <c r="CR9" s="989">
        <v>65</v>
      </c>
      <c r="CS9" s="990"/>
      <c r="CT9" s="990"/>
      <c r="CU9" s="990"/>
      <c r="CV9" s="991"/>
      <c r="CW9" s="989">
        <v>60</v>
      </c>
      <c r="CX9" s="990"/>
      <c r="CY9" s="990"/>
      <c r="CZ9" s="990"/>
      <c r="DA9" s="991"/>
      <c r="DB9" s="989" t="s">
        <v>563</v>
      </c>
      <c r="DC9" s="990"/>
      <c r="DD9" s="990"/>
      <c r="DE9" s="990"/>
      <c r="DF9" s="991"/>
      <c r="DG9" s="989" t="s">
        <v>563</v>
      </c>
      <c r="DH9" s="990"/>
      <c r="DI9" s="990"/>
      <c r="DJ9" s="990"/>
      <c r="DK9" s="991"/>
      <c r="DL9" s="989" t="s">
        <v>563</v>
      </c>
      <c r="DM9" s="990"/>
      <c r="DN9" s="990"/>
      <c r="DO9" s="990"/>
      <c r="DP9" s="991"/>
      <c r="DQ9" s="989" t="s">
        <v>563</v>
      </c>
      <c r="DR9" s="990"/>
      <c r="DS9" s="990"/>
      <c r="DT9" s="990"/>
      <c r="DU9" s="991"/>
      <c r="DV9" s="992"/>
      <c r="DW9" s="993"/>
      <c r="DX9" s="993"/>
      <c r="DY9" s="993"/>
      <c r="DZ9" s="994"/>
      <c r="EA9" s="222"/>
    </row>
    <row r="10" spans="1:131" s="223" customFormat="1" ht="26.25" customHeight="1" x14ac:dyDescent="0.15">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t="s">
        <v>560</v>
      </c>
      <c r="BT10" s="993"/>
      <c r="BU10" s="993"/>
      <c r="BV10" s="993"/>
      <c r="BW10" s="993"/>
      <c r="BX10" s="993"/>
      <c r="BY10" s="993"/>
      <c r="BZ10" s="993"/>
      <c r="CA10" s="993"/>
      <c r="CB10" s="993"/>
      <c r="CC10" s="993"/>
      <c r="CD10" s="993"/>
      <c r="CE10" s="993"/>
      <c r="CF10" s="993"/>
      <c r="CG10" s="1014"/>
      <c r="CH10" s="989">
        <v>1</v>
      </c>
      <c r="CI10" s="990"/>
      <c r="CJ10" s="990"/>
      <c r="CK10" s="990"/>
      <c r="CL10" s="991"/>
      <c r="CM10" s="989">
        <v>155</v>
      </c>
      <c r="CN10" s="990"/>
      <c r="CO10" s="990"/>
      <c r="CP10" s="990"/>
      <c r="CQ10" s="991"/>
      <c r="CR10" s="989">
        <v>100</v>
      </c>
      <c r="CS10" s="990"/>
      <c r="CT10" s="990"/>
      <c r="CU10" s="990"/>
      <c r="CV10" s="991"/>
      <c r="CW10" s="989">
        <v>64</v>
      </c>
      <c r="CX10" s="990"/>
      <c r="CY10" s="990"/>
      <c r="CZ10" s="990"/>
      <c r="DA10" s="991"/>
      <c r="DB10" s="989" t="s">
        <v>563</v>
      </c>
      <c r="DC10" s="990"/>
      <c r="DD10" s="990"/>
      <c r="DE10" s="990"/>
      <c r="DF10" s="991"/>
      <c r="DG10" s="989" t="s">
        <v>563</v>
      </c>
      <c r="DH10" s="990"/>
      <c r="DI10" s="990"/>
      <c r="DJ10" s="990"/>
      <c r="DK10" s="991"/>
      <c r="DL10" s="989" t="s">
        <v>563</v>
      </c>
      <c r="DM10" s="990"/>
      <c r="DN10" s="990"/>
      <c r="DO10" s="990"/>
      <c r="DP10" s="991"/>
      <c r="DQ10" s="989" t="s">
        <v>563</v>
      </c>
      <c r="DR10" s="990"/>
      <c r="DS10" s="990"/>
      <c r="DT10" s="990"/>
      <c r="DU10" s="991"/>
      <c r="DV10" s="992"/>
      <c r="DW10" s="993"/>
      <c r="DX10" s="993"/>
      <c r="DY10" s="993"/>
      <c r="DZ10" s="994"/>
      <c r="EA10" s="222"/>
    </row>
    <row r="11" spans="1:131" s="223" customFormat="1" ht="26.25" customHeight="1" x14ac:dyDescent="0.15">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t="s">
        <v>561</v>
      </c>
      <c r="BT11" s="993"/>
      <c r="BU11" s="993"/>
      <c r="BV11" s="993"/>
      <c r="BW11" s="993"/>
      <c r="BX11" s="993"/>
      <c r="BY11" s="993"/>
      <c r="BZ11" s="993"/>
      <c r="CA11" s="993"/>
      <c r="CB11" s="993"/>
      <c r="CC11" s="993"/>
      <c r="CD11" s="993"/>
      <c r="CE11" s="993"/>
      <c r="CF11" s="993"/>
      <c r="CG11" s="1014"/>
      <c r="CH11" s="989">
        <v>0</v>
      </c>
      <c r="CI11" s="990"/>
      <c r="CJ11" s="990"/>
      <c r="CK11" s="990"/>
      <c r="CL11" s="991"/>
      <c r="CM11" s="989">
        <v>0</v>
      </c>
      <c r="CN11" s="990"/>
      <c r="CO11" s="990"/>
      <c r="CP11" s="990"/>
      <c r="CQ11" s="991"/>
      <c r="CR11" s="989">
        <v>3</v>
      </c>
      <c r="CS11" s="990"/>
      <c r="CT11" s="990"/>
      <c r="CU11" s="990"/>
      <c r="CV11" s="991"/>
      <c r="CW11" s="989">
        <v>0</v>
      </c>
      <c r="CX11" s="990"/>
      <c r="CY11" s="990"/>
      <c r="CZ11" s="990"/>
      <c r="DA11" s="991"/>
      <c r="DB11" s="989" t="s">
        <v>563</v>
      </c>
      <c r="DC11" s="990"/>
      <c r="DD11" s="990"/>
      <c r="DE11" s="990"/>
      <c r="DF11" s="991"/>
      <c r="DG11" s="989" t="s">
        <v>563</v>
      </c>
      <c r="DH11" s="990"/>
      <c r="DI11" s="990"/>
      <c r="DJ11" s="990"/>
      <c r="DK11" s="991"/>
      <c r="DL11" s="989" t="s">
        <v>563</v>
      </c>
      <c r="DM11" s="990"/>
      <c r="DN11" s="990"/>
      <c r="DO11" s="990"/>
      <c r="DP11" s="991"/>
      <c r="DQ11" s="989" t="s">
        <v>563</v>
      </c>
      <c r="DR11" s="990"/>
      <c r="DS11" s="990"/>
      <c r="DT11" s="990"/>
      <c r="DU11" s="991"/>
      <c r="DV11" s="992"/>
      <c r="DW11" s="993"/>
      <c r="DX11" s="993"/>
      <c r="DY11" s="993"/>
      <c r="DZ11" s="994"/>
      <c r="EA11" s="222"/>
    </row>
    <row r="12" spans="1:131" s="223" customFormat="1" ht="26.25" customHeight="1" x14ac:dyDescent="0.15">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t="s">
        <v>562</v>
      </c>
      <c r="BT12" s="993"/>
      <c r="BU12" s="993"/>
      <c r="BV12" s="993"/>
      <c r="BW12" s="993"/>
      <c r="BX12" s="993"/>
      <c r="BY12" s="993"/>
      <c r="BZ12" s="993"/>
      <c r="CA12" s="993"/>
      <c r="CB12" s="993"/>
      <c r="CC12" s="993"/>
      <c r="CD12" s="993"/>
      <c r="CE12" s="993"/>
      <c r="CF12" s="993"/>
      <c r="CG12" s="1014"/>
      <c r="CH12" s="989">
        <v>0</v>
      </c>
      <c r="CI12" s="990"/>
      <c r="CJ12" s="990"/>
      <c r="CK12" s="990"/>
      <c r="CL12" s="991"/>
      <c r="CM12" s="989">
        <v>7</v>
      </c>
      <c r="CN12" s="990"/>
      <c r="CO12" s="990"/>
      <c r="CP12" s="990"/>
      <c r="CQ12" s="991"/>
      <c r="CR12" s="989">
        <v>5</v>
      </c>
      <c r="CS12" s="990"/>
      <c r="CT12" s="990"/>
      <c r="CU12" s="990"/>
      <c r="CV12" s="991"/>
      <c r="CW12" s="989">
        <v>0</v>
      </c>
      <c r="CX12" s="990"/>
      <c r="CY12" s="990"/>
      <c r="CZ12" s="990"/>
      <c r="DA12" s="991"/>
      <c r="DB12" s="989" t="s">
        <v>563</v>
      </c>
      <c r="DC12" s="990"/>
      <c r="DD12" s="990"/>
      <c r="DE12" s="990"/>
      <c r="DF12" s="991"/>
      <c r="DG12" s="989">
        <v>1113</v>
      </c>
      <c r="DH12" s="990"/>
      <c r="DI12" s="990"/>
      <c r="DJ12" s="990"/>
      <c r="DK12" s="991"/>
      <c r="DL12" s="989" t="s">
        <v>563</v>
      </c>
      <c r="DM12" s="990"/>
      <c r="DN12" s="990"/>
      <c r="DO12" s="990"/>
      <c r="DP12" s="991"/>
      <c r="DQ12" s="989" t="s">
        <v>563</v>
      </c>
      <c r="DR12" s="990"/>
      <c r="DS12" s="990"/>
      <c r="DT12" s="990"/>
      <c r="DU12" s="991"/>
      <c r="DV12" s="992"/>
      <c r="DW12" s="993"/>
      <c r="DX12" s="993"/>
      <c r="DY12" s="993"/>
      <c r="DZ12" s="994"/>
      <c r="EA12" s="222"/>
    </row>
    <row r="13" spans="1:131" s="223" customFormat="1" ht="26.25" customHeight="1" x14ac:dyDescent="0.15">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15">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15">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15">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15">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15">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15">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15">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15">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375</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
      <c r="A23" s="228" t="s">
        <v>376</v>
      </c>
      <c r="B23" s="937" t="s">
        <v>377</v>
      </c>
      <c r="C23" s="938"/>
      <c r="D23" s="938"/>
      <c r="E23" s="938"/>
      <c r="F23" s="938"/>
      <c r="G23" s="938"/>
      <c r="H23" s="938"/>
      <c r="I23" s="938"/>
      <c r="J23" s="938"/>
      <c r="K23" s="938"/>
      <c r="L23" s="938"/>
      <c r="M23" s="938"/>
      <c r="N23" s="938"/>
      <c r="O23" s="938"/>
      <c r="P23" s="948"/>
      <c r="Q23" s="1067">
        <v>86075</v>
      </c>
      <c r="R23" s="1061"/>
      <c r="S23" s="1061"/>
      <c r="T23" s="1061"/>
      <c r="U23" s="1061"/>
      <c r="V23" s="1061">
        <v>82119</v>
      </c>
      <c r="W23" s="1061"/>
      <c r="X23" s="1061"/>
      <c r="Y23" s="1061"/>
      <c r="Z23" s="1061"/>
      <c r="AA23" s="1061">
        <v>3956</v>
      </c>
      <c r="AB23" s="1061"/>
      <c r="AC23" s="1061"/>
      <c r="AD23" s="1061"/>
      <c r="AE23" s="1068"/>
      <c r="AF23" s="1069">
        <v>3285</v>
      </c>
      <c r="AG23" s="1061"/>
      <c r="AH23" s="1061"/>
      <c r="AI23" s="1061"/>
      <c r="AJ23" s="1070"/>
      <c r="AK23" s="1071"/>
      <c r="AL23" s="1072"/>
      <c r="AM23" s="1072"/>
      <c r="AN23" s="1072"/>
      <c r="AO23" s="1072"/>
      <c r="AP23" s="1061">
        <v>57602</v>
      </c>
      <c r="AQ23" s="1061"/>
      <c r="AR23" s="1061"/>
      <c r="AS23" s="1061"/>
      <c r="AT23" s="1061"/>
      <c r="AU23" s="1062"/>
      <c r="AV23" s="1062"/>
      <c r="AW23" s="1062"/>
      <c r="AX23" s="1062"/>
      <c r="AY23" s="1063"/>
      <c r="AZ23" s="1064" t="s">
        <v>122</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15">
      <c r="A24" s="1060" t="s">
        <v>378</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
      <c r="A25" s="1059" t="s">
        <v>379</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15">
      <c r="A26" s="995" t="s">
        <v>357</v>
      </c>
      <c r="B26" s="996"/>
      <c r="C26" s="996"/>
      <c r="D26" s="996"/>
      <c r="E26" s="996"/>
      <c r="F26" s="996"/>
      <c r="G26" s="996"/>
      <c r="H26" s="996"/>
      <c r="I26" s="996"/>
      <c r="J26" s="996"/>
      <c r="K26" s="996"/>
      <c r="L26" s="996"/>
      <c r="M26" s="996"/>
      <c r="N26" s="996"/>
      <c r="O26" s="996"/>
      <c r="P26" s="997"/>
      <c r="Q26" s="1001" t="s">
        <v>380</v>
      </c>
      <c r="R26" s="1002"/>
      <c r="S26" s="1002"/>
      <c r="T26" s="1002"/>
      <c r="U26" s="1003"/>
      <c r="V26" s="1001" t="s">
        <v>381</v>
      </c>
      <c r="W26" s="1002"/>
      <c r="X26" s="1002"/>
      <c r="Y26" s="1002"/>
      <c r="Z26" s="1003"/>
      <c r="AA26" s="1001" t="s">
        <v>382</v>
      </c>
      <c r="AB26" s="1002"/>
      <c r="AC26" s="1002"/>
      <c r="AD26" s="1002"/>
      <c r="AE26" s="1002"/>
      <c r="AF26" s="1055" t="s">
        <v>383</v>
      </c>
      <c r="AG26" s="1008"/>
      <c r="AH26" s="1008"/>
      <c r="AI26" s="1008"/>
      <c r="AJ26" s="1056"/>
      <c r="AK26" s="1002" t="s">
        <v>384</v>
      </c>
      <c r="AL26" s="1002"/>
      <c r="AM26" s="1002"/>
      <c r="AN26" s="1002"/>
      <c r="AO26" s="1003"/>
      <c r="AP26" s="1001" t="s">
        <v>385</v>
      </c>
      <c r="AQ26" s="1002"/>
      <c r="AR26" s="1002"/>
      <c r="AS26" s="1002"/>
      <c r="AT26" s="1003"/>
      <c r="AU26" s="1001" t="s">
        <v>386</v>
      </c>
      <c r="AV26" s="1002"/>
      <c r="AW26" s="1002"/>
      <c r="AX26" s="1002"/>
      <c r="AY26" s="1003"/>
      <c r="AZ26" s="1001" t="s">
        <v>387</v>
      </c>
      <c r="BA26" s="1002"/>
      <c r="BB26" s="1002"/>
      <c r="BC26" s="1002"/>
      <c r="BD26" s="1003"/>
      <c r="BE26" s="1001" t="s">
        <v>364</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15">
      <c r="A28" s="230">
        <v>1</v>
      </c>
      <c r="B28" s="1047" t="s">
        <v>388</v>
      </c>
      <c r="C28" s="1048"/>
      <c r="D28" s="1048"/>
      <c r="E28" s="1048"/>
      <c r="F28" s="1048"/>
      <c r="G28" s="1048"/>
      <c r="H28" s="1048"/>
      <c r="I28" s="1048"/>
      <c r="J28" s="1048"/>
      <c r="K28" s="1048"/>
      <c r="L28" s="1048"/>
      <c r="M28" s="1048"/>
      <c r="N28" s="1048"/>
      <c r="O28" s="1048"/>
      <c r="P28" s="1049"/>
      <c r="Q28" s="1050">
        <v>13265</v>
      </c>
      <c r="R28" s="1051"/>
      <c r="S28" s="1051"/>
      <c r="T28" s="1051"/>
      <c r="U28" s="1051"/>
      <c r="V28" s="1051">
        <v>13251</v>
      </c>
      <c r="W28" s="1051"/>
      <c r="X28" s="1051"/>
      <c r="Y28" s="1051"/>
      <c r="Z28" s="1051"/>
      <c r="AA28" s="1051">
        <v>14</v>
      </c>
      <c r="AB28" s="1051"/>
      <c r="AC28" s="1051"/>
      <c r="AD28" s="1051"/>
      <c r="AE28" s="1052"/>
      <c r="AF28" s="1053">
        <v>14</v>
      </c>
      <c r="AG28" s="1051"/>
      <c r="AH28" s="1051"/>
      <c r="AI28" s="1051"/>
      <c r="AJ28" s="1054"/>
      <c r="AK28" s="1042">
        <v>1002</v>
      </c>
      <c r="AL28" s="1043"/>
      <c r="AM28" s="1043"/>
      <c r="AN28" s="1043"/>
      <c r="AO28" s="1043"/>
      <c r="AP28" s="1043" t="s">
        <v>549</v>
      </c>
      <c r="AQ28" s="1043"/>
      <c r="AR28" s="1043"/>
      <c r="AS28" s="1043"/>
      <c r="AT28" s="1043"/>
      <c r="AU28" s="1043" t="s">
        <v>549</v>
      </c>
      <c r="AV28" s="1043"/>
      <c r="AW28" s="1043"/>
      <c r="AX28" s="1043"/>
      <c r="AY28" s="1043"/>
      <c r="AZ28" s="1044" t="s">
        <v>549</v>
      </c>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15">
      <c r="A29" s="230">
        <v>2</v>
      </c>
      <c r="B29" s="1030" t="s">
        <v>389</v>
      </c>
      <c r="C29" s="1031"/>
      <c r="D29" s="1031"/>
      <c r="E29" s="1031"/>
      <c r="F29" s="1031"/>
      <c r="G29" s="1031"/>
      <c r="H29" s="1031"/>
      <c r="I29" s="1031"/>
      <c r="J29" s="1031"/>
      <c r="K29" s="1031"/>
      <c r="L29" s="1031"/>
      <c r="M29" s="1031"/>
      <c r="N29" s="1031"/>
      <c r="O29" s="1031"/>
      <c r="P29" s="1032"/>
      <c r="Q29" s="1038">
        <v>17356</v>
      </c>
      <c r="R29" s="1039"/>
      <c r="S29" s="1039"/>
      <c r="T29" s="1039"/>
      <c r="U29" s="1039"/>
      <c r="V29" s="1039">
        <v>17162</v>
      </c>
      <c r="W29" s="1039"/>
      <c r="X29" s="1039"/>
      <c r="Y29" s="1039"/>
      <c r="Z29" s="1039"/>
      <c r="AA29" s="1039">
        <v>193</v>
      </c>
      <c r="AB29" s="1039"/>
      <c r="AC29" s="1039"/>
      <c r="AD29" s="1039"/>
      <c r="AE29" s="1040"/>
      <c r="AF29" s="1035">
        <v>193</v>
      </c>
      <c r="AG29" s="1036"/>
      <c r="AH29" s="1036"/>
      <c r="AI29" s="1036"/>
      <c r="AJ29" s="1037"/>
      <c r="AK29" s="980">
        <v>2566</v>
      </c>
      <c r="AL29" s="971"/>
      <c r="AM29" s="971"/>
      <c r="AN29" s="971"/>
      <c r="AO29" s="971"/>
      <c r="AP29" s="971" t="s">
        <v>549</v>
      </c>
      <c r="AQ29" s="971"/>
      <c r="AR29" s="971"/>
      <c r="AS29" s="971"/>
      <c r="AT29" s="971"/>
      <c r="AU29" s="971" t="s">
        <v>549</v>
      </c>
      <c r="AV29" s="971"/>
      <c r="AW29" s="971"/>
      <c r="AX29" s="971"/>
      <c r="AY29" s="971"/>
      <c r="AZ29" s="1041" t="s">
        <v>549</v>
      </c>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15">
      <c r="A30" s="230">
        <v>3</v>
      </c>
      <c r="B30" s="1030" t="s">
        <v>390</v>
      </c>
      <c r="C30" s="1031"/>
      <c r="D30" s="1031"/>
      <c r="E30" s="1031"/>
      <c r="F30" s="1031"/>
      <c r="G30" s="1031"/>
      <c r="H30" s="1031"/>
      <c r="I30" s="1031"/>
      <c r="J30" s="1031"/>
      <c r="K30" s="1031"/>
      <c r="L30" s="1031"/>
      <c r="M30" s="1031"/>
      <c r="N30" s="1031"/>
      <c r="O30" s="1031"/>
      <c r="P30" s="1032"/>
      <c r="Q30" s="1038">
        <v>3509</v>
      </c>
      <c r="R30" s="1039"/>
      <c r="S30" s="1039"/>
      <c r="T30" s="1039"/>
      <c r="U30" s="1039"/>
      <c r="V30" s="1039">
        <v>3507</v>
      </c>
      <c r="W30" s="1039"/>
      <c r="X30" s="1039"/>
      <c r="Y30" s="1039"/>
      <c r="Z30" s="1039"/>
      <c r="AA30" s="1039">
        <v>2</v>
      </c>
      <c r="AB30" s="1039"/>
      <c r="AC30" s="1039"/>
      <c r="AD30" s="1039"/>
      <c r="AE30" s="1040"/>
      <c r="AF30" s="1035">
        <v>2</v>
      </c>
      <c r="AG30" s="1036"/>
      <c r="AH30" s="1036"/>
      <c r="AI30" s="1036"/>
      <c r="AJ30" s="1037"/>
      <c r="AK30" s="980">
        <v>573</v>
      </c>
      <c r="AL30" s="971"/>
      <c r="AM30" s="971"/>
      <c r="AN30" s="971"/>
      <c r="AO30" s="971"/>
      <c r="AP30" s="971" t="s">
        <v>549</v>
      </c>
      <c r="AQ30" s="971"/>
      <c r="AR30" s="971"/>
      <c r="AS30" s="971"/>
      <c r="AT30" s="971"/>
      <c r="AU30" s="971" t="s">
        <v>549</v>
      </c>
      <c r="AV30" s="971"/>
      <c r="AW30" s="971"/>
      <c r="AX30" s="971"/>
      <c r="AY30" s="971"/>
      <c r="AZ30" s="1041" t="s">
        <v>549</v>
      </c>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15">
      <c r="A31" s="230">
        <v>4</v>
      </c>
      <c r="B31" s="1030" t="s">
        <v>391</v>
      </c>
      <c r="C31" s="1031"/>
      <c r="D31" s="1031"/>
      <c r="E31" s="1031"/>
      <c r="F31" s="1031"/>
      <c r="G31" s="1031"/>
      <c r="H31" s="1031"/>
      <c r="I31" s="1031"/>
      <c r="J31" s="1031"/>
      <c r="K31" s="1031"/>
      <c r="L31" s="1031"/>
      <c r="M31" s="1031"/>
      <c r="N31" s="1031"/>
      <c r="O31" s="1031"/>
      <c r="P31" s="1032"/>
      <c r="Q31" s="1038">
        <v>946</v>
      </c>
      <c r="R31" s="1039"/>
      <c r="S31" s="1039"/>
      <c r="T31" s="1039"/>
      <c r="U31" s="1039"/>
      <c r="V31" s="1039">
        <v>946</v>
      </c>
      <c r="W31" s="1039"/>
      <c r="X31" s="1039"/>
      <c r="Y31" s="1039"/>
      <c r="Z31" s="1039"/>
      <c r="AA31" s="1039">
        <v>0</v>
      </c>
      <c r="AB31" s="1039"/>
      <c r="AC31" s="1039"/>
      <c r="AD31" s="1039"/>
      <c r="AE31" s="1040"/>
      <c r="AF31" s="1035">
        <v>0</v>
      </c>
      <c r="AG31" s="1036"/>
      <c r="AH31" s="1036"/>
      <c r="AI31" s="1036"/>
      <c r="AJ31" s="1037"/>
      <c r="AK31" s="980">
        <v>412</v>
      </c>
      <c r="AL31" s="971"/>
      <c r="AM31" s="971"/>
      <c r="AN31" s="971"/>
      <c r="AO31" s="971"/>
      <c r="AP31" s="971">
        <v>2774</v>
      </c>
      <c r="AQ31" s="971"/>
      <c r="AR31" s="971"/>
      <c r="AS31" s="971"/>
      <c r="AT31" s="971"/>
      <c r="AU31" s="971">
        <v>1187</v>
      </c>
      <c r="AV31" s="971"/>
      <c r="AW31" s="971"/>
      <c r="AX31" s="971"/>
      <c r="AY31" s="971"/>
      <c r="AZ31" s="1041" t="s">
        <v>563</v>
      </c>
      <c r="BA31" s="1041"/>
      <c r="BB31" s="1041"/>
      <c r="BC31" s="1041"/>
      <c r="BD31" s="1041"/>
      <c r="BE31" s="972"/>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15">
      <c r="A32" s="230">
        <v>5</v>
      </c>
      <c r="B32" s="1030" t="s">
        <v>392</v>
      </c>
      <c r="C32" s="1031"/>
      <c r="D32" s="1031"/>
      <c r="E32" s="1031"/>
      <c r="F32" s="1031"/>
      <c r="G32" s="1031"/>
      <c r="H32" s="1031"/>
      <c r="I32" s="1031"/>
      <c r="J32" s="1031"/>
      <c r="K32" s="1031"/>
      <c r="L32" s="1031"/>
      <c r="M32" s="1031"/>
      <c r="N32" s="1031"/>
      <c r="O32" s="1031"/>
      <c r="P32" s="1032"/>
      <c r="Q32" s="1038">
        <v>3049</v>
      </c>
      <c r="R32" s="1039"/>
      <c r="S32" s="1039"/>
      <c r="T32" s="1039"/>
      <c r="U32" s="1039"/>
      <c r="V32" s="1039">
        <v>2805</v>
      </c>
      <c r="W32" s="1039"/>
      <c r="X32" s="1039"/>
      <c r="Y32" s="1039"/>
      <c r="Z32" s="1039"/>
      <c r="AA32" s="1039">
        <v>245</v>
      </c>
      <c r="AB32" s="1039"/>
      <c r="AC32" s="1039"/>
      <c r="AD32" s="1039"/>
      <c r="AE32" s="1040"/>
      <c r="AF32" s="1035">
        <v>1394</v>
      </c>
      <c r="AG32" s="1036"/>
      <c r="AH32" s="1036"/>
      <c r="AI32" s="1036"/>
      <c r="AJ32" s="1037"/>
      <c r="AK32" s="980">
        <v>80</v>
      </c>
      <c r="AL32" s="971"/>
      <c r="AM32" s="971"/>
      <c r="AN32" s="971"/>
      <c r="AO32" s="971"/>
      <c r="AP32" s="971">
        <v>16351</v>
      </c>
      <c r="AQ32" s="971"/>
      <c r="AR32" s="971"/>
      <c r="AS32" s="971"/>
      <c r="AT32" s="971"/>
      <c r="AU32" s="971">
        <v>736</v>
      </c>
      <c r="AV32" s="971"/>
      <c r="AW32" s="971"/>
      <c r="AX32" s="971"/>
      <c r="AY32" s="971"/>
      <c r="AZ32" s="1041" t="s">
        <v>563</v>
      </c>
      <c r="BA32" s="1041"/>
      <c r="BB32" s="1041"/>
      <c r="BC32" s="1041"/>
      <c r="BD32" s="1041"/>
      <c r="BE32" s="972" t="s">
        <v>393</v>
      </c>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15">
      <c r="A33" s="230">
        <v>6</v>
      </c>
      <c r="B33" s="1030" t="s">
        <v>394</v>
      </c>
      <c r="C33" s="1031"/>
      <c r="D33" s="1031"/>
      <c r="E33" s="1031"/>
      <c r="F33" s="1031"/>
      <c r="G33" s="1031"/>
      <c r="H33" s="1031"/>
      <c r="I33" s="1031"/>
      <c r="J33" s="1031"/>
      <c r="K33" s="1031"/>
      <c r="L33" s="1031"/>
      <c r="M33" s="1031"/>
      <c r="N33" s="1031"/>
      <c r="O33" s="1031"/>
      <c r="P33" s="1032"/>
      <c r="Q33" s="1038">
        <v>4020</v>
      </c>
      <c r="R33" s="1039"/>
      <c r="S33" s="1039"/>
      <c r="T33" s="1039"/>
      <c r="U33" s="1039"/>
      <c r="V33" s="1039">
        <v>3954</v>
      </c>
      <c r="W33" s="1039"/>
      <c r="X33" s="1039"/>
      <c r="Y33" s="1039"/>
      <c r="Z33" s="1039"/>
      <c r="AA33" s="1039">
        <v>66</v>
      </c>
      <c r="AB33" s="1039"/>
      <c r="AC33" s="1039"/>
      <c r="AD33" s="1039"/>
      <c r="AE33" s="1040"/>
      <c r="AF33" s="1035">
        <v>342</v>
      </c>
      <c r="AG33" s="1036"/>
      <c r="AH33" s="1036"/>
      <c r="AI33" s="1036"/>
      <c r="AJ33" s="1037"/>
      <c r="AK33" s="980">
        <v>544</v>
      </c>
      <c r="AL33" s="971"/>
      <c r="AM33" s="971"/>
      <c r="AN33" s="971"/>
      <c r="AO33" s="971"/>
      <c r="AP33" s="971">
        <v>8893</v>
      </c>
      <c r="AQ33" s="971"/>
      <c r="AR33" s="971"/>
      <c r="AS33" s="971"/>
      <c r="AT33" s="971"/>
      <c r="AU33" s="971">
        <v>1521</v>
      </c>
      <c r="AV33" s="971"/>
      <c r="AW33" s="971"/>
      <c r="AX33" s="971"/>
      <c r="AY33" s="971"/>
      <c r="AZ33" s="1041" t="s">
        <v>563</v>
      </c>
      <c r="BA33" s="1041"/>
      <c r="BB33" s="1041"/>
      <c r="BC33" s="1041"/>
      <c r="BD33" s="1041"/>
      <c r="BE33" s="972" t="s">
        <v>393</v>
      </c>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15">
      <c r="A34" s="230">
        <v>7</v>
      </c>
      <c r="B34" s="1030" t="s">
        <v>395</v>
      </c>
      <c r="C34" s="1031"/>
      <c r="D34" s="1031"/>
      <c r="E34" s="1031"/>
      <c r="F34" s="1031"/>
      <c r="G34" s="1031"/>
      <c r="H34" s="1031"/>
      <c r="I34" s="1031"/>
      <c r="J34" s="1031"/>
      <c r="K34" s="1031"/>
      <c r="L34" s="1031"/>
      <c r="M34" s="1031"/>
      <c r="N34" s="1031"/>
      <c r="O34" s="1031"/>
      <c r="P34" s="1032"/>
      <c r="Q34" s="1038">
        <v>24</v>
      </c>
      <c r="R34" s="1039"/>
      <c r="S34" s="1039"/>
      <c r="T34" s="1039"/>
      <c r="U34" s="1039"/>
      <c r="V34" s="1039">
        <v>24</v>
      </c>
      <c r="W34" s="1039"/>
      <c r="X34" s="1039"/>
      <c r="Y34" s="1039"/>
      <c r="Z34" s="1039"/>
      <c r="AA34" s="1039" t="s">
        <v>550</v>
      </c>
      <c r="AB34" s="1039"/>
      <c r="AC34" s="1039"/>
      <c r="AD34" s="1039"/>
      <c r="AE34" s="1040"/>
      <c r="AF34" s="1035" t="s">
        <v>122</v>
      </c>
      <c r="AG34" s="1036"/>
      <c r="AH34" s="1036"/>
      <c r="AI34" s="1036"/>
      <c r="AJ34" s="1037"/>
      <c r="AK34" s="980">
        <v>16</v>
      </c>
      <c r="AL34" s="971"/>
      <c r="AM34" s="971"/>
      <c r="AN34" s="971"/>
      <c r="AO34" s="971"/>
      <c r="AP34" s="971">
        <v>82</v>
      </c>
      <c r="AQ34" s="971"/>
      <c r="AR34" s="971"/>
      <c r="AS34" s="971"/>
      <c r="AT34" s="971"/>
      <c r="AU34" s="971">
        <v>82</v>
      </c>
      <c r="AV34" s="971"/>
      <c r="AW34" s="971"/>
      <c r="AX34" s="971"/>
      <c r="AY34" s="971"/>
      <c r="AZ34" s="1041" t="s">
        <v>563</v>
      </c>
      <c r="BA34" s="1041"/>
      <c r="BB34" s="1041"/>
      <c r="BC34" s="1041"/>
      <c r="BD34" s="1041"/>
      <c r="BE34" s="972" t="s">
        <v>396</v>
      </c>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15">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15">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15">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15">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15">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15">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15">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15">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15">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15">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15">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15">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15">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15">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15">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15">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15">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15">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15">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15">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15">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15">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15">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15">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15">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15">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15">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397</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
      <c r="A63" s="228" t="s">
        <v>376</v>
      </c>
      <c r="B63" s="937" t="s">
        <v>398</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1946</v>
      </c>
      <c r="AG63" s="959"/>
      <c r="AH63" s="959"/>
      <c r="AI63" s="959"/>
      <c r="AJ63" s="1022"/>
      <c r="AK63" s="1023"/>
      <c r="AL63" s="963"/>
      <c r="AM63" s="963"/>
      <c r="AN63" s="963"/>
      <c r="AO63" s="963"/>
      <c r="AP63" s="959">
        <v>28100</v>
      </c>
      <c r="AQ63" s="959"/>
      <c r="AR63" s="959"/>
      <c r="AS63" s="959"/>
      <c r="AT63" s="959"/>
      <c r="AU63" s="959">
        <v>3526</v>
      </c>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
      <c r="A65" s="220" t="s">
        <v>399</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15">
      <c r="A66" s="995" t="s">
        <v>400</v>
      </c>
      <c r="B66" s="996"/>
      <c r="C66" s="996"/>
      <c r="D66" s="996"/>
      <c r="E66" s="996"/>
      <c r="F66" s="996"/>
      <c r="G66" s="996"/>
      <c r="H66" s="996"/>
      <c r="I66" s="996"/>
      <c r="J66" s="996"/>
      <c r="K66" s="996"/>
      <c r="L66" s="996"/>
      <c r="M66" s="996"/>
      <c r="N66" s="996"/>
      <c r="O66" s="996"/>
      <c r="P66" s="997"/>
      <c r="Q66" s="1001" t="s">
        <v>380</v>
      </c>
      <c r="R66" s="1002"/>
      <c r="S66" s="1002"/>
      <c r="T66" s="1002"/>
      <c r="U66" s="1003"/>
      <c r="V66" s="1001" t="s">
        <v>381</v>
      </c>
      <c r="W66" s="1002"/>
      <c r="X66" s="1002"/>
      <c r="Y66" s="1002"/>
      <c r="Z66" s="1003"/>
      <c r="AA66" s="1001" t="s">
        <v>382</v>
      </c>
      <c r="AB66" s="1002"/>
      <c r="AC66" s="1002"/>
      <c r="AD66" s="1002"/>
      <c r="AE66" s="1003"/>
      <c r="AF66" s="1007" t="s">
        <v>383</v>
      </c>
      <c r="AG66" s="1008"/>
      <c r="AH66" s="1008"/>
      <c r="AI66" s="1008"/>
      <c r="AJ66" s="1009"/>
      <c r="AK66" s="1001" t="s">
        <v>384</v>
      </c>
      <c r="AL66" s="996"/>
      <c r="AM66" s="996"/>
      <c r="AN66" s="996"/>
      <c r="AO66" s="997"/>
      <c r="AP66" s="1001" t="s">
        <v>385</v>
      </c>
      <c r="AQ66" s="1002"/>
      <c r="AR66" s="1002"/>
      <c r="AS66" s="1002"/>
      <c r="AT66" s="1003"/>
      <c r="AU66" s="1001" t="s">
        <v>401</v>
      </c>
      <c r="AV66" s="1002"/>
      <c r="AW66" s="1002"/>
      <c r="AX66" s="1002"/>
      <c r="AY66" s="1003"/>
      <c r="AZ66" s="1001" t="s">
        <v>364</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15">
      <c r="A68" s="224">
        <v>1</v>
      </c>
      <c r="B68" s="985" t="s">
        <v>551</v>
      </c>
      <c r="C68" s="986"/>
      <c r="D68" s="986"/>
      <c r="E68" s="986"/>
      <c r="F68" s="986"/>
      <c r="G68" s="986"/>
      <c r="H68" s="986"/>
      <c r="I68" s="986"/>
      <c r="J68" s="986"/>
      <c r="K68" s="986"/>
      <c r="L68" s="986"/>
      <c r="M68" s="986"/>
      <c r="N68" s="986"/>
      <c r="O68" s="986"/>
      <c r="P68" s="987"/>
      <c r="Q68" s="988">
        <v>16725</v>
      </c>
      <c r="R68" s="982"/>
      <c r="S68" s="982"/>
      <c r="T68" s="982"/>
      <c r="U68" s="982"/>
      <c r="V68" s="982">
        <v>16704</v>
      </c>
      <c r="W68" s="982"/>
      <c r="X68" s="982"/>
      <c r="Y68" s="982"/>
      <c r="Z68" s="982"/>
      <c r="AA68" s="982">
        <v>21</v>
      </c>
      <c r="AB68" s="982"/>
      <c r="AC68" s="982"/>
      <c r="AD68" s="982"/>
      <c r="AE68" s="982"/>
      <c r="AF68" s="982">
        <v>21</v>
      </c>
      <c r="AG68" s="982"/>
      <c r="AH68" s="982"/>
      <c r="AI68" s="982"/>
      <c r="AJ68" s="982"/>
      <c r="AK68" s="982">
        <v>164</v>
      </c>
      <c r="AL68" s="982"/>
      <c r="AM68" s="982"/>
      <c r="AN68" s="982"/>
      <c r="AO68" s="982"/>
      <c r="AP68" s="982" t="s">
        <v>563</v>
      </c>
      <c r="AQ68" s="982"/>
      <c r="AR68" s="982"/>
      <c r="AS68" s="982"/>
      <c r="AT68" s="982"/>
      <c r="AU68" s="982" t="s">
        <v>563</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15">
      <c r="A69" s="226">
        <v>2</v>
      </c>
      <c r="B69" s="974" t="s">
        <v>552</v>
      </c>
      <c r="C69" s="975"/>
      <c r="D69" s="975"/>
      <c r="E69" s="975"/>
      <c r="F69" s="975"/>
      <c r="G69" s="975"/>
      <c r="H69" s="975"/>
      <c r="I69" s="975"/>
      <c r="J69" s="975"/>
      <c r="K69" s="975"/>
      <c r="L69" s="975"/>
      <c r="M69" s="975"/>
      <c r="N69" s="975"/>
      <c r="O69" s="975"/>
      <c r="P69" s="976"/>
      <c r="Q69" s="977">
        <v>78</v>
      </c>
      <c r="R69" s="971"/>
      <c r="S69" s="971"/>
      <c r="T69" s="971"/>
      <c r="U69" s="971"/>
      <c r="V69" s="971">
        <v>77</v>
      </c>
      <c r="W69" s="971"/>
      <c r="X69" s="971"/>
      <c r="Y69" s="971"/>
      <c r="Z69" s="971"/>
      <c r="AA69" s="971">
        <v>1</v>
      </c>
      <c r="AB69" s="971"/>
      <c r="AC69" s="971"/>
      <c r="AD69" s="971"/>
      <c r="AE69" s="971"/>
      <c r="AF69" s="971">
        <v>1</v>
      </c>
      <c r="AG69" s="971"/>
      <c r="AH69" s="971"/>
      <c r="AI69" s="971"/>
      <c r="AJ69" s="971"/>
      <c r="AK69" s="971">
        <v>13</v>
      </c>
      <c r="AL69" s="971"/>
      <c r="AM69" s="971"/>
      <c r="AN69" s="971"/>
      <c r="AO69" s="971"/>
      <c r="AP69" s="971" t="s">
        <v>563</v>
      </c>
      <c r="AQ69" s="971"/>
      <c r="AR69" s="971"/>
      <c r="AS69" s="971"/>
      <c r="AT69" s="971"/>
      <c r="AU69" s="971" t="s">
        <v>563</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15">
      <c r="A70" s="226">
        <v>3</v>
      </c>
      <c r="B70" s="974" t="s">
        <v>553</v>
      </c>
      <c r="C70" s="975"/>
      <c r="D70" s="975"/>
      <c r="E70" s="975"/>
      <c r="F70" s="975"/>
      <c r="G70" s="975"/>
      <c r="H70" s="975"/>
      <c r="I70" s="975"/>
      <c r="J70" s="975"/>
      <c r="K70" s="975"/>
      <c r="L70" s="975"/>
      <c r="M70" s="975"/>
      <c r="N70" s="975"/>
      <c r="O70" s="975"/>
      <c r="P70" s="976"/>
      <c r="Q70" s="977">
        <v>2246</v>
      </c>
      <c r="R70" s="971"/>
      <c r="S70" s="971"/>
      <c r="T70" s="971"/>
      <c r="U70" s="971"/>
      <c r="V70" s="971">
        <v>2242</v>
      </c>
      <c r="W70" s="971"/>
      <c r="X70" s="971"/>
      <c r="Y70" s="971"/>
      <c r="Z70" s="971"/>
      <c r="AA70" s="971">
        <v>4</v>
      </c>
      <c r="AB70" s="971"/>
      <c r="AC70" s="971"/>
      <c r="AD70" s="971"/>
      <c r="AE70" s="971"/>
      <c r="AF70" s="971">
        <v>176</v>
      </c>
      <c r="AG70" s="971"/>
      <c r="AH70" s="971"/>
      <c r="AI70" s="971"/>
      <c r="AJ70" s="971"/>
      <c r="AK70" s="971" t="s">
        <v>563</v>
      </c>
      <c r="AL70" s="971"/>
      <c r="AM70" s="971"/>
      <c r="AN70" s="971"/>
      <c r="AO70" s="971"/>
      <c r="AP70" s="971">
        <v>5488</v>
      </c>
      <c r="AQ70" s="971"/>
      <c r="AR70" s="971"/>
      <c r="AS70" s="971"/>
      <c r="AT70" s="971"/>
      <c r="AU70" s="971">
        <v>982</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15">
      <c r="A71" s="226">
        <v>4</v>
      </c>
      <c r="B71" s="974" t="s">
        <v>554</v>
      </c>
      <c r="C71" s="975"/>
      <c r="D71" s="975"/>
      <c r="E71" s="975"/>
      <c r="F71" s="975"/>
      <c r="G71" s="975"/>
      <c r="H71" s="975"/>
      <c r="I71" s="975"/>
      <c r="J71" s="975"/>
      <c r="K71" s="975"/>
      <c r="L71" s="975"/>
      <c r="M71" s="975"/>
      <c r="N71" s="975"/>
      <c r="O71" s="975"/>
      <c r="P71" s="976"/>
      <c r="Q71" s="977">
        <v>425</v>
      </c>
      <c r="R71" s="971"/>
      <c r="S71" s="971"/>
      <c r="T71" s="971"/>
      <c r="U71" s="971"/>
      <c r="V71" s="971">
        <v>237</v>
      </c>
      <c r="W71" s="971"/>
      <c r="X71" s="971"/>
      <c r="Y71" s="971"/>
      <c r="Z71" s="971"/>
      <c r="AA71" s="971">
        <v>188</v>
      </c>
      <c r="AB71" s="971"/>
      <c r="AC71" s="971"/>
      <c r="AD71" s="971"/>
      <c r="AE71" s="971"/>
      <c r="AF71" s="971">
        <v>188</v>
      </c>
      <c r="AG71" s="971"/>
      <c r="AH71" s="971"/>
      <c r="AI71" s="971"/>
      <c r="AJ71" s="971"/>
      <c r="AK71" s="971" t="s">
        <v>563</v>
      </c>
      <c r="AL71" s="971"/>
      <c r="AM71" s="971"/>
      <c r="AN71" s="971"/>
      <c r="AO71" s="971"/>
      <c r="AP71" s="971" t="s">
        <v>563</v>
      </c>
      <c r="AQ71" s="971"/>
      <c r="AR71" s="971"/>
      <c r="AS71" s="971"/>
      <c r="AT71" s="971"/>
      <c r="AU71" s="971" t="s">
        <v>563</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15">
      <c r="A72" s="226">
        <v>5</v>
      </c>
      <c r="B72" s="974" t="s">
        <v>555</v>
      </c>
      <c r="C72" s="975"/>
      <c r="D72" s="975"/>
      <c r="E72" s="975"/>
      <c r="F72" s="975"/>
      <c r="G72" s="975"/>
      <c r="H72" s="975"/>
      <c r="I72" s="975"/>
      <c r="J72" s="975"/>
      <c r="K72" s="975"/>
      <c r="L72" s="975"/>
      <c r="M72" s="975"/>
      <c r="N72" s="975"/>
      <c r="O72" s="975"/>
      <c r="P72" s="976"/>
      <c r="Q72" s="977">
        <v>1130</v>
      </c>
      <c r="R72" s="971"/>
      <c r="S72" s="971"/>
      <c r="T72" s="971"/>
      <c r="U72" s="971"/>
      <c r="V72" s="971">
        <v>1119</v>
      </c>
      <c r="W72" s="971"/>
      <c r="X72" s="971"/>
      <c r="Y72" s="971"/>
      <c r="Z72" s="971"/>
      <c r="AA72" s="971">
        <v>11</v>
      </c>
      <c r="AB72" s="971"/>
      <c r="AC72" s="971"/>
      <c r="AD72" s="971"/>
      <c r="AE72" s="971"/>
      <c r="AF72" s="971">
        <v>11</v>
      </c>
      <c r="AG72" s="971"/>
      <c r="AH72" s="971"/>
      <c r="AI72" s="971"/>
      <c r="AJ72" s="971"/>
      <c r="AK72" s="971" t="s">
        <v>563</v>
      </c>
      <c r="AL72" s="971"/>
      <c r="AM72" s="971"/>
      <c r="AN72" s="971"/>
      <c r="AO72" s="971"/>
      <c r="AP72" s="971" t="s">
        <v>563</v>
      </c>
      <c r="AQ72" s="971"/>
      <c r="AR72" s="971"/>
      <c r="AS72" s="971"/>
      <c r="AT72" s="971"/>
      <c r="AU72" s="971" t="s">
        <v>563</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15">
      <c r="A73" s="226">
        <v>6</v>
      </c>
      <c r="B73" s="974" t="s">
        <v>556</v>
      </c>
      <c r="C73" s="975"/>
      <c r="D73" s="975"/>
      <c r="E73" s="975"/>
      <c r="F73" s="975"/>
      <c r="G73" s="975"/>
      <c r="H73" s="975"/>
      <c r="I73" s="975"/>
      <c r="J73" s="975"/>
      <c r="K73" s="975"/>
      <c r="L73" s="975"/>
      <c r="M73" s="975"/>
      <c r="N73" s="975"/>
      <c r="O73" s="975"/>
      <c r="P73" s="976"/>
      <c r="Q73" s="977">
        <v>395416</v>
      </c>
      <c r="R73" s="971"/>
      <c r="S73" s="971"/>
      <c r="T73" s="971"/>
      <c r="U73" s="971"/>
      <c r="V73" s="971">
        <v>387020</v>
      </c>
      <c r="W73" s="971"/>
      <c r="X73" s="971"/>
      <c r="Y73" s="971"/>
      <c r="Z73" s="971"/>
      <c r="AA73" s="971">
        <v>8396</v>
      </c>
      <c r="AB73" s="971"/>
      <c r="AC73" s="971"/>
      <c r="AD73" s="971"/>
      <c r="AE73" s="971"/>
      <c r="AF73" s="971">
        <v>8396</v>
      </c>
      <c r="AG73" s="971"/>
      <c r="AH73" s="971"/>
      <c r="AI73" s="971"/>
      <c r="AJ73" s="971"/>
      <c r="AK73" s="971">
        <v>755</v>
      </c>
      <c r="AL73" s="971"/>
      <c r="AM73" s="971"/>
      <c r="AN73" s="971"/>
      <c r="AO73" s="971"/>
      <c r="AP73" s="971" t="s">
        <v>563</v>
      </c>
      <c r="AQ73" s="971"/>
      <c r="AR73" s="971"/>
      <c r="AS73" s="971"/>
      <c r="AT73" s="971"/>
      <c r="AU73" s="971" t="s">
        <v>563</v>
      </c>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15">
      <c r="A74" s="226">
        <v>7</v>
      </c>
      <c r="B74" s="974"/>
      <c r="C74" s="975"/>
      <c r="D74" s="975"/>
      <c r="E74" s="975"/>
      <c r="F74" s="975"/>
      <c r="G74" s="975"/>
      <c r="H74" s="975"/>
      <c r="I74" s="975"/>
      <c r="J74" s="975"/>
      <c r="K74" s="975"/>
      <c r="L74" s="975"/>
      <c r="M74" s="975"/>
      <c r="N74" s="975"/>
      <c r="O74" s="975"/>
      <c r="P74" s="976"/>
      <c r="Q74" s="977"/>
      <c r="R74" s="971"/>
      <c r="S74" s="971"/>
      <c r="T74" s="971"/>
      <c r="U74" s="971"/>
      <c r="V74" s="971"/>
      <c r="W74" s="971"/>
      <c r="X74" s="971"/>
      <c r="Y74" s="971"/>
      <c r="Z74" s="971"/>
      <c r="AA74" s="971"/>
      <c r="AB74" s="971"/>
      <c r="AC74" s="971"/>
      <c r="AD74" s="971"/>
      <c r="AE74" s="971"/>
      <c r="AF74" s="971"/>
      <c r="AG74" s="971"/>
      <c r="AH74" s="971"/>
      <c r="AI74" s="971"/>
      <c r="AJ74" s="971"/>
      <c r="AK74" s="971"/>
      <c r="AL74" s="971"/>
      <c r="AM74" s="971"/>
      <c r="AN74" s="971"/>
      <c r="AO74" s="971"/>
      <c r="AP74" s="971"/>
      <c r="AQ74" s="971"/>
      <c r="AR74" s="971"/>
      <c r="AS74" s="971"/>
      <c r="AT74" s="971"/>
      <c r="AU74" s="971"/>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15">
      <c r="A75" s="226">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15">
      <c r="A76" s="226">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15">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15">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15">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15">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15">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15">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15">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15">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15">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15">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15">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
      <c r="A88" s="228" t="s">
        <v>376</v>
      </c>
      <c r="B88" s="937" t="s">
        <v>402</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8793</v>
      </c>
      <c r="AG88" s="959"/>
      <c r="AH88" s="959"/>
      <c r="AI88" s="959"/>
      <c r="AJ88" s="959"/>
      <c r="AK88" s="963"/>
      <c r="AL88" s="963"/>
      <c r="AM88" s="963"/>
      <c r="AN88" s="963"/>
      <c r="AO88" s="963"/>
      <c r="AP88" s="959">
        <v>5488</v>
      </c>
      <c r="AQ88" s="959"/>
      <c r="AR88" s="959"/>
      <c r="AS88" s="959"/>
      <c r="AT88" s="959"/>
      <c r="AU88" s="959">
        <v>982</v>
      </c>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937" t="s">
        <v>403</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341</v>
      </c>
      <c r="CS102" s="953"/>
      <c r="CT102" s="953"/>
      <c r="CU102" s="953"/>
      <c r="CV102" s="954"/>
      <c r="CW102" s="952">
        <v>202</v>
      </c>
      <c r="CX102" s="953"/>
      <c r="CY102" s="953"/>
      <c r="CZ102" s="953"/>
      <c r="DA102" s="954"/>
      <c r="DB102" s="952">
        <v>0</v>
      </c>
      <c r="DC102" s="953"/>
      <c r="DD102" s="953"/>
      <c r="DE102" s="953"/>
      <c r="DF102" s="954"/>
      <c r="DG102" s="952">
        <v>1235</v>
      </c>
      <c r="DH102" s="953"/>
      <c r="DI102" s="953"/>
      <c r="DJ102" s="953"/>
      <c r="DK102" s="954"/>
      <c r="DL102" s="952">
        <v>0</v>
      </c>
      <c r="DM102" s="953"/>
      <c r="DN102" s="953"/>
      <c r="DO102" s="953"/>
      <c r="DP102" s="954"/>
      <c r="DQ102" s="952">
        <v>0</v>
      </c>
      <c r="DR102" s="953"/>
      <c r="DS102" s="953"/>
      <c r="DT102" s="953"/>
      <c r="DU102" s="954"/>
      <c r="DV102" s="937"/>
      <c r="DW102" s="938"/>
      <c r="DX102" s="938"/>
      <c r="DY102" s="938"/>
      <c r="DZ102" s="939"/>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404</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405</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406</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407</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42" t="s">
        <v>408</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409</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15">
      <c r="A109" s="895" t="s">
        <v>410</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411</v>
      </c>
      <c r="AB109" s="896"/>
      <c r="AC109" s="896"/>
      <c r="AD109" s="896"/>
      <c r="AE109" s="897"/>
      <c r="AF109" s="898" t="s">
        <v>412</v>
      </c>
      <c r="AG109" s="896"/>
      <c r="AH109" s="896"/>
      <c r="AI109" s="896"/>
      <c r="AJ109" s="897"/>
      <c r="AK109" s="898" t="s">
        <v>294</v>
      </c>
      <c r="AL109" s="896"/>
      <c r="AM109" s="896"/>
      <c r="AN109" s="896"/>
      <c r="AO109" s="897"/>
      <c r="AP109" s="898" t="s">
        <v>413</v>
      </c>
      <c r="AQ109" s="896"/>
      <c r="AR109" s="896"/>
      <c r="AS109" s="896"/>
      <c r="AT109" s="929"/>
      <c r="AU109" s="895" t="s">
        <v>410</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411</v>
      </c>
      <c r="BR109" s="896"/>
      <c r="BS109" s="896"/>
      <c r="BT109" s="896"/>
      <c r="BU109" s="897"/>
      <c r="BV109" s="898" t="s">
        <v>412</v>
      </c>
      <c r="BW109" s="896"/>
      <c r="BX109" s="896"/>
      <c r="BY109" s="896"/>
      <c r="BZ109" s="897"/>
      <c r="CA109" s="898" t="s">
        <v>294</v>
      </c>
      <c r="CB109" s="896"/>
      <c r="CC109" s="896"/>
      <c r="CD109" s="896"/>
      <c r="CE109" s="897"/>
      <c r="CF109" s="936" t="s">
        <v>413</v>
      </c>
      <c r="CG109" s="936"/>
      <c r="CH109" s="936"/>
      <c r="CI109" s="936"/>
      <c r="CJ109" s="936"/>
      <c r="CK109" s="898" t="s">
        <v>414</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411</v>
      </c>
      <c r="DH109" s="896"/>
      <c r="DI109" s="896"/>
      <c r="DJ109" s="896"/>
      <c r="DK109" s="897"/>
      <c r="DL109" s="898" t="s">
        <v>412</v>
      </c>
      <c r="DM109" s="896"/>
      <c r="DN109" s="896"/>
      <c r="DO109" s="896"/>
      <c r="DP109" s="897"/>
      <c r="DQ109" s="898" t="s">
        <v>294</v>
      </c>
      <c r="DR109" s="896"/>
      <c r="DS109" s="896"/>
      <c r="DT109" s="896"/>
      <c r="DU109" s="897"/>
      <c r="DV109" s="898" t="s">
        <v>413</v>
      </c>
      <c r="DW109" s="896"/>
      <c r="DX109" s="896"/>
      <c r="DY109" s="896"/>
      <c r="DZ109" s="929"/>
    </row>
    <row r="110" spans="1:131" s="218" customFormat="1" ht="26.25" customHeight="1" x14ac:dyDescent="0.15">
      <c r="A110" s="807" t="s">
        <v>415</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6985818</v>
      </c>
      <c r="AB110" s="889"/>
      <c r="AC110" s="889"/>
      <c r="AD110" s="889"/>
      <c r="AE110" s="890"/>
      <c r="AF110" s="891">
        <v>6960061</v>
      </c>
      <c r="AG110" s="889"/>
      <c r="AH110" s="889"/>
      <c r="AI110" s="889"/>
      <c r="AJ110" s="890"/>
      <c r="AK110" s="891">
        <v>6810022</v>
      </c>
      <c r="AL110" s="889"/>
      <c r="AM110" s="889"/>
      <c r="AN110" s="889"/>
      <c r="AO110" s="890"/>
      <c r="AP110" s="892">
        <v>19.3</v>
      </c>
      <c r="AQ110" s="893"/>
      <c r="AR110" s="893"/>
      <c r="AS110" s="893"/>
      <c r="AT110" s="894"/>
      <c r="AU110" s="930" t="s">
        <v>69</v>
      </c>
      <c r="AV110" s="931"/>
      <c r="AW110" s="931"/>
      <c r="AX110" s="931"/>
      <c r="AY110" s="931"/>
      <c r="AZ110" s="860" t="s">
        <v>416</v>
      </c>
      <c r="BA110" s="808"/>
      <c r="BB110" s="808"/>
      <c r="BC110" s="808"/>
      <c r="BD110" s="808"/>
      <c r="BE110" s="808"/>
      <c r="BF110" s="808"/>
      <c r="BG110" s="808"/>
      <c r="BH110" s="808"/>
      <c r="BI110" s="808"/>
      <c r="BJ110" s="808"/>
      <c r="BK110" s="808"/>
      <c r="BL110" s="808"/>
      <c r="BM110" s="808"/>
      <c r="BN110" s="808"/>
      <c r="BO110" s="808"/>
      <c r="BP110" s="809"/>
      <c r="BQ110" s="861">
        <v>62804970</v>
      </c>
      <c r="BR110" s="842"/>
      <c r="BS110" s="842"/>
      <c r="BT110" s="842"/>
      <c r="BU110" s="842"/>
      <c r="BV110" s="842">
        <v>59617543</v>
      </c>
      <c r="BW110" s="842"/>
      <c r="BX110" s="842"/>
      <c r="BY110" s="842"/>
      <c r="BZ110" s="842"/>
      <c r="CA110" s="842">
        <v>57602093</v>
      </c>
      <c r="CB110" s="842"/>
      <c r="CC110" s="842"/>
      <c r="CD110" s="842"/>
      <c r="CE110" s="842"/>
      <c r="CF110" s="866">
        <v>163.30000000000001</v>
      </c>
      <c r="CG110" s="867"/>
      <c r="CH110" s="867"/>
      <c r="CI110" s="867"/>
      <c r="CJ110" s="867"/>
      <c r="CK110" s="926" t="s">
        <v>417</v>
      </c>
      <c r="CL110" s="819"/>
      <c r="CM110" s="860" t="s">
        <v>418</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18" customFormat="1" ht="26.25" customHeight="1" x14ac:dyDescent="0.15">
      <c r="A111" s="774" t="s">
        <v>419</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420</v>
      </c>
      <c r="BA111" s="752"/>
      <c r="BB111" s="752"/>
      <c r="BC111" s="752"/>
      <c r="BD111" s="752"/>
      <c r="BE111" s="752"/>
      <c r="BF111" s="752"/>
      <c r="BG111" s="752"/>
      <c r="BH111" s="752"/>
      <c r="BI111" s="752"/>
      <c r="BJ111" s="752"/>
      <c r="BK111" s="752"/>
      <c r="BL111" s="752"/>
      <c r="BM111" s="752"/>
      <c r="BN111" s="752"/>
      <c r="BO111" s="752"/>
      <c r="BP111" s="753"/>
      <c r="BQ111" s="816">
        <v>274008</v>
      </c>
      <c r="BR111" s="817"/>
      <c r="BS111" s="817"/>
      <c r="BT111" s="817"/>
      <c r="BU111" s="817"/>
      <c r="BV111" s="817">
        <v>83991</v>
      </c>
      <c r="BW111" s="817"/>
      <c r="BX111" s="817"/>
      <c r="BY111" s="817"/>
      <c r="BZ111" s="817"/>
      <c r="CA111" s="817">
        <v>1114149</v>
      </c>
      <c r="CB111" s="817"/>
      <c r="CC111" s="817"/>
      <c r="CD111" s="817"/>
      <c r="CE111" s="817"/>
      <c r="CF111" s="875">
        <v>3.2</v>
      </c>
      <c r="CG111" s="876"/>
      <c r="CH111" s="876"/>
      <c r="CI111" s="876"/>
      <c r="CJ111" s="876"/>
      <c r="CK111" s="927"/>
      <c r="CL111" s="821"/>
      <c r="CM111" s="815" t="s">
        <v>421</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x14ac:dyDescent="0.15">
      <c r="A112" s="912" t="s">
        <v>422</v>
      </c>
      <c r="B112" s="913"/>
      <c r="C112" s="752" t="s">
        <v>423</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424</v>
      </c>
      <c r="BA112" s="752"/>
      <c r="BB112" s="752"/>
      <c r="BC112" s="752"/>
      <c r="BD112" s="752"/>
      <c r="BE112" s="752"/>
      <c r="BF112" s="752"/>
      <c r="BG112" s="752"/>
      <c r="BH112" s="752"/>
      <c r="BI112" s="752"/>
      <c r="BJ112" s="752"/>
      <c r="BK112" s="752"/>
      <c r="BL112" s="752"/>
      <c r="BM112" s="752"/>
      <c r="BN112" s="752"/>
      <c r="BO112" s="752"/>
      <c r="BP112" s="753"/>
      <c r="BQ112" s="816">
        <v>3584683</v>
      </c>
      <c r="BR112" s="817"/>
      <c r="BS112" s="817"/>
      <c r="BT112" s="817"/>
      <c r="BU112" s="817"/>
      <c r="BV112" s="817">
        <v>3412489</v>
      </c>
      <c r="BW112" s="817"/>
      <c r="BX112" s="817"/>
      <c r="BY112" s="817"/>
      <c r="BZ112" s="817"/>
      <c r="CA112" s="817">
        <v>3525974</v>
      </c>
      <c r="CB112" s="817"/>
      <c r="CC112" s="817"/>
      <c r="CD112" s="817"/>
      <c r="CE112" s="817"/>
      <c r="CF112" s="875">
        <v>10</v>
      </c>
      <c r="CG112" s="876"/>
      <c r="CH112" s="876"/>
      <c r="CI112" s="876"/>
      <c r="CJ112" s="876"/>
      <c r="CK112" s="927"/>
      <c r="CL112" s="821"/>
      <c r="CM112" s="815" t="s">
        <v>425</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15">
      <c r="A113" s="914"/>
      <c r="B113" s="915"/>
      <c r="C113" s="752" t="s">
        <v>426</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270126</v>
      </c>
      <c r="AB113" s="919"/>
      <c r="AC113" s="919"/>
      <c r="AD113" s="919"/>
      <c r="AE113" s="920"/>
      <c r="AF113" s="921">
        <v>261448</v>
      </c>
      <c r="AG113" s="919"/>
      <c r="AH113" s="919"/>
      <c r="AI113" s="919"/>
      <c r="AJ113" s="920"/>
      <c r="AK113" s="921">
        <v>362971</v>
      </c>
      <c r="AL113" s="919"/>
      <c r="AM113" s="919"/>
      <c r="AN113" s="919"/>
      <c r="AO113" s="920"/>
      <c r="AP113" s="922">
        <v>1</v>
      </c>
      <c r="AQ113" s="923"/>
      <c r="AR113" s="923"/>
      <c r="AS113" s="923"/>
      <c r="AT113" s="924"/>
      <c r="AU113" s="932"/>
      <c r="AV113" s="933"/>
      <c r="AW113" s="933"/>
      <c r="AX113" s="933"/>
      <c r="AY113" s="933"/>
      <c r="AZ113" s="815" t="s">
        <v>427</v>
      </c>
      <c r="BA113" s="752"/>
      <c r="BB113" s="752"/>
      <c r="BC113" s="752"/>
      <c r="BD113" s="752"/>
      <c r="BE113" s="752"/>
      <c r="BF113" s="752"/>
      <c r="BG113" s="752"/>
      <c r="BH113" s="752"/>
      <c r="BI113" s="752"/>
      <c r="BJ113" s="752"/>
      <c r="BK113" s="752"/>
      <c r="BL113" s="752"/>
      <c r="BM113" s="752"/>
      <c r="BN113" s="752"/>
      <c r="BO113" s="752"/>
      <c r="BP113" s="753"/>
      <c r="BQ113" s="816">
        <v>899514</v>
      </c>
      <c r="BR113" s="817"/>
      <c r="BS113" s="817"/>
      <c r="BT113" s="817"/>
      <c r="BU113" s="817"/>
      <c r="BV113" s="817">
        <v>906818</v>
      </c>
      <c r="BW113" s="817"/>
      <c r="BX113" s="817"/>
      <c r="BY113" s="817"/>
      <c r="BZ113" s="817"/>
      <c r="CA113" s="817">
        <v>982268</v>
      </c>
      <c r="CB113" s="817"/>
      <c r="CC113" s="817"/>
      <c r="CD113" s="817"/>
      <c r="CE113" s="817"/>
      <c r="CF113" s="875">
        <v>2.8</v>
      </c>
      <c r="CG113" s="876"/>
      <c r="CH113" s="876"/>
      <c r="CI113" s="876"/>
      <c r="CJ113" s="876"/>
      <c r="CK113" s="927"/>
      <c r="CL113" s="821"/>
      <c r="CM113" s="815" t="s">
        <v>428</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15">
      <c r="A114" s="914"/>
      <c r="B114" s="915"/>
      <c r="C114" s="752" t="s">
        <v>429</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171032</v>
      </c>
      <c r="AB114" s="780"/>
      <c r="AC114" s="780"/>
      <c r="AD114" s="780"/>
      <c r="AE114" s="781"/>
      <c r="AF114" s="782">
        <v>183800</v>
      </c>
      <c r="AG114" s="780"/>
      <c r="AH114" s="780"/>
      <c r="AI114" s="780"/>
      <c r="AJ114" s="781"/>
      <c r="AK114" s="782">
        <v>202399</v>
      </c>
      <c r="AL114" s="780"/>
      <c r="AM114" s="780"/>
      <c r="AN114" s="780"/>
      <c r="AO114" s="781"/>
      <c r="AP114" s="824">
        <v>0.6</v>
      </c>
      <c r="AQ114" s="825"/>
      <c r="AR114" s="825"/>
      <c r="AS114" s="825"/>
      <c r="AT114" s="826"/>
      <c r="AU114" s="932"/>
      <c r="AV114" s="933"/>
      <c r="AW114" s="933"/>
      <c r="AX114" s="933"/>
      <c r="AY114" s="933"/>
      <c r="AZ114" s="815" t="s">
        <v>430</v>
      </c>
      <c r="BA114" s="752"/>
      <c r="BB114" s="752"/>
      <c r="BC114" s="752"/>
      <c r="BD114" s="752"/>
      <c r="BE114" s="752"/>
      <c r="BF114" s="752"/>
      <c r="BG114" s="752"/>
      <c r="BH114" s="752"/>
      <c r="BI114" s="752"/>
      <c r="BJ114" s="752"/>
      <c r="BK114" s="752"/>
      <c r="BL114" s="752"/>
      <c r="BM114" s="752"/>
      <c r="BN114" s="752"/>
      <c r="BO114" s="752"/>
      <c r="BP114" s="753"/>
      <c r="BQ114" s="816">
        <v>13825364</v>
      </c>
      <c r="BR114" s="817"/>
      <c r="BS114" s="817"/>
      <c r="BT114" s="817"/>
      <c r="BU114" s="817"/>
      <c r="BV114" s="817">
        <v>13672725</v>
      </c>
      <c r="BW114" s="817"/>
      <c r="BX114" s="817"/>
      <c r="BY114" s="817"/>
      <c r="BZ114" s="817"/>
      <c r="CA114" s="817">
        <v>13826000</v>
      </c>
      <c r="CB114" s="817"/>
      <c r="CC114" s="817"/>
      <c r="CD114" s="817"/>
      <c r="CE114" s="817"/>
      <c r="CF114" s="875">
        <v>39.200000000000003</v>
      </c>
      <c r="CG114" s="876"/>
      <c r="CH114" s="876"/>
      <c r="CI114" s="876"/>
      <c r="CJ114" s="876"/>
      <c r="CK114" s="927"/>
      <c r="CL114" s="821"/>
      <c r="CM114" s="815" t="s">
        <v>431</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15">
      <c r="A115" s="914"/>
      <c r="B115" s="915"/>
      <c r="C115" s="752" t="s">
        <v>432</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t="s">
        <v>122</v>
      </c>
      <c r="AB115" s="919"/>
      <c r="AC115" s="919"/>
      <c r="AD115" s="919"/>
      <c r="AE115" s="920"/>
      <c r="AF115" s="921" t="s">
        <v>122</v>
      </c>
      <c r="AG115" s="919"/>
      <c r="AH115" s="919"/>
      <c r="AI115" s="919"/>
      <c r="AJ115" s="920"/>
      <c r="AK115" s="921" t="s">
        <v>122</v>
      </c>
      <c r="AL115" s="919"/>
      <c r="AM115" s="919"/>
      <c r="AN115" s="919"/>
      <c r="AO115" s="920"/>
      <c r="AP115" s="922" t="s">
        <v>122</v>
      </c>
      <c r="AQ115" s="923"/>
      <c r="AR115" s="923"/>
      <c r="AS115" s="923"/>
      <c r="AT115" s="924"/>
      <c r="AU115" s="932"/>
      <c r="AV115" s="933"/>
      <c r="AW115" s="933"/>
      <c r="AX115" s="933"/>
      <c r="AY115" s="933"/>
      <c r="AZ115" s="815" t="s">
        <v>433</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434</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v>274008</v>
      </c>
      <c r="DH115" s="780"/>
      <c r="DI115" s="780"/>
      <c r="DJ115" s="780"/>
      <c r="DK115" s="781"/>
      <c r="DL115" s="782">
        <v>83991</v>
      </c>
      <c r="DM115" s="780"/>
      <c r="DN115" s="780"/>
      <c r="DO115" s="780"/>
      <c r="DP115" s="781"/>
      <c r="DQ115" s="782">
        <v>1114149</v>
      </c>
      <c r="DR115" s="780"/>
      <c r="DS115" s="780"/>
      <c r="DT115" s="780"/>
      <c r="DU115" s="781"/>
      <c r="DV115" s="824">
        <v>3.2</v>
      </c>
      <c r="DW115" s="825"/>
      <c r="DX115" s="825"/>
      <c r="DY115" s="825"/>
      <c r="DZ115" s="826"/>
    </row>
    <row r="116" spans="1:130" s="218" customFormat="1" ht="26.25" customHeight="1" x14ac:dyDescent="0.15">
      <c r="A116" s="916"/>
      <c r="B116" s="917"/>
      <c r="C116" s="839" t="s">
        <v>435</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436</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437</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18" customFormat="1" ht="26.25" customHeight="1" x14ac:dyDescent="0.15">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438</v>
      </c>
      <c r="Z117" s="897"/>
      <c r="AA117" s="902">
        <v>7426976</v>
      </c>
      <c r="AB117" s="903"/>
      <c r="AC117" s="903"/>
      <c r="AD117" s="903"/>
      <c r="AE117" s="904"/>
      <c r="AF117" s="905">
        <v>7405309</v>
      </c>
      <c r="AG117" s="903"/>
      <c r="AH117" s="903"/>
      <c r="AI117" s="903"/>
      <c r="AJ117" s="904"/>
      <c r="AK117" s="905">
        <v>7375392</v>
      </c>
      <c r="AL117" s="903"/>
      <c r="AM117" s="903"/>
      <c r="AN117" s="903"/>
      <c r="AO117" s="904"/>
      <c r="AP117" s="906"/>
      <c r="AQ117" s="907"/>
      <c r="AR117" s="907"/>
      <c r="AS117" s="907"/>
      <c r="AT117" s="908"/>
      <c r="AU117" s="932"/>
      <c r="AV117" s="933"/>
      <c r="AW117" s="933"/>
      <c r="AX117" s="933"/>
      <c r="AY117" s="933"/>
      <c r="AZ117" s="863" t="s">
        <v>439</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440</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15">
      <c r="A118" s="895" t="s">
        <v>414</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411</v>
      </c>
      <c r="AB118" s="896"/>
      <c r="AC118" s="896"/>
      <c r="AD118" s="896"/>
      <c r="AE118" s="897"/>
      <c r="AF118" s="898" t="s">
        <v>412</v>
      </c>
      <c r="AG118" s="896"/>
      <c r="AH118" s="896"/>
      <c r="AI118" s="896"/>
      <c r="AJ118" s="897"/>
      <c r="AK118" s="898" t="s">
        <v>294</v>
      </c>
      <c r="AL118" s="896"/>
      <c r="AM118" s="896"/>
      <c r="AN118" s="896"/>
      <c r="AO118" s="897"/>
      <c r="AP118" s="899" t="s">
        <v>413</v>
      </c>
      <c r="AQ118" s="900"/>
      <c r="AR118" s="900"/>
      <c r="AS118" s="900"/>
      <c r="AT118" s="901"/>
      <c r="AU118" s="932"/>
      <c r="AV118" s="933"/>
      <c r="AW118" s="933"/>
      <c r="AX118" s="933"/>
      <c r="AY118" s="933"/>
      <c r="AZ118" s="838" t="s">
        <v>441</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442</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15">
      <c r="A119" s="818" t="s">
        <v>417</v>
      </c>
      <c r="B119" s="819"/>
      <c r="C119" s="860" t="s">
        <v>418</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177</v>
      </c>
      <c r="BA119" s="239"/>
      <c r="BB119" s="239"/>
      <c r="BC119" s="239"/>
      <c r="BD119" s="239"/>
      <c r="BE119" s="239"/>
      <c r="BF119" s="239"/>
      <c r="BG119" s="239"/>
      <c r="BH119" s="239"/>
      <c r="BI119" s="239"/>
      <c r="BJ119" s="239"/>
      <c r="BK119" s="239"/>
      <c r="BL119" s="239"/>
      <c r="BM119" s="239"/>
      <c r="BN119" s="239"/>
      <c r="BO119" s="877" t="s">
        <v>443</v>
      </c>
      <c r="BP119" s="878"/>
      <c r="BQ119" s="879">
        <v>81388539</v>
      </c>
      <c r="BR119" s="845"/>
      <c r="BS119" s="845"/>
      <c r="BT119" s="845"/>
      <c r="BU119" s="845"/>
      <c r="BV119" s="845">
        <v>77693566</v>
      </c>
      <c r="BW119" s="845"/>
      <c r="BX119" s="845"/>
      <c r="BY119" s="845"/>
      <c r="BZ119" s="845"/>
      <c r="CA119" s="845">
        <v>77050484</v>
      </c>
      <c r="CB119" s="845"/>
      <c r="CC119" s="845"/>
      <c r="CD119" s="845"/>
      <c r="CE119" s="845"/>
      <c r="CF119" s="748"/>
      <c r="CG119" s="749"/>
      <c r="CH119" s="749"/>
      <c r="CI119" s="749"/>
      <c r="CJ119" s="834"/>
      <c r="CK119" s="928"/>
      <c r="CL119" s="823"/>
      <c r="CM119" s="838" t="s">
        <v>444</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18" customFormat="1" ht="26.25" customHeight="1" x14ac:dyDescent="0.15">
      <c r="A120" s="820"/>
      <c r="B120" s="821"/>
      <c r="C120" s="815" t="s">
        <v>421</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445</v>
      </c>
      <c r="AV120" s="881"/>
      <c r="AW120" s="881"/>
      <c r="AX120" s="881"/>
      <c r="AY120" s="882"/>
      <c r="AZ120" s="860" t="s">
        <v>446</v>
      </c>
      <c r="BA120" s="808"/>
      <c r="BB120" s="808"/>
      <c r="BC120" s="808"/>
      <c r="BD120" s="808"/>
      <c r="BE120" s="808"/>
      <c r="BF120" s="808"/>
      <c r="BG120" s="808"/>
      <c r="BH120" s="808"/>
      <c r="BI120" s="808"/>
      <c r="BJ120" s="808"/>
      <c r="BK120" s="808"/>
      <c r="BL120" s="808"/>
      <c r="BM120" s="808"/>
      <c r="BN120" s="808"/>
      <c r="BO120" s="808"/>
      <c r="BP120" s="809"/>
      <c r="BQ120" s="861">
        <v>26016200</v>
      </c>
      <c r="BR120" s="842"/>
      <c r="BS120" s="842"/>
      <c r="BT120" s="842"/>
      <c r="BU120" s="842"/>
      <c r="BV120" s="842">
        <v>23168730</v>
      </c>
      <c r="BW120" s="842"/>
      <c r="BX120" s="842"/>
      <c r="BY120" s="842"/>
      <c r="BZ120" s="842"/>
      <c r="CA120" s="842">
        <v>24034540</v>
      </c>
      <c r="CB120" s="842"/>
      <c r="CC120" s="842"/>
      <c r="CD120" s="842"/>
      <c r="CE120" s="842"/>
      <c r="CF120" s="866">
        <v>68.099999999999994</v>
      </c>
      <c r="CG120" s="867"/>
      <c r="CH120" s="867"/>
      <c r="CI120" s="867"/>
      <c r="CJ120" s="867"/>
      <c r="CK120" s="868" t="s">
        <v>447</v>
      </c>
      <c r="CL120" s="852"/>
      <c r="CM120" s="852"/>
      <c r="CN120" s="852"/>
      <c r="CO120" s="853"/>
      <c r="CP120" s="872" t="s">
        <v>394</v>
      </c>
      <c r="CQ120" s="873"/>
      <c r="CR120" s="873"/>
      <c r="CS120" s="873"/>
      <c r="CT120" s="873"/>
      <c r="CU120" s="873"/>
      <c r="CV120" s="873"/>
      <c r="CW120" s="873"/>
      <c r="CX120" s="873"/>
      <c r="CY120" s="873"/>
      <c r="CZ120" s="873"/>
      <c r="DA120" s="873"/>
      <c r="DB120" s="873"/>
      <c r="DC120" s="873"/>
      <c r="DD120" s="873"/>
      <c r="DE120" s="873"/>
      <c r="DF120" s="874"/>
      <c r="DG120" s="861">
        <v>1714375</v>
      </c>
      <c r="DH120" s="842"/>
      <c r="DI120" s="842"/>
      <c r="DJ120" s="842"/>
      <c r="DK120" s="842"/>
      <c r="DL120" s="842">
        <v>1485653</v>
      </c>
      <c r="DM120" s="842"/>
      <c r="DN120" s="842"/>
      <c r="DO120" s="842"/>
      <c r="DP120" s="842"/>
      <c r="DQ120" s="842">
        <v>1520745</v>
      </c>
      <c r="DR120" s="842"/>
      <c r="DS120" s="842"/>
      <c r="DT120" s="842"/>
      <c r="DU120" s="842"/>
      <c r="DV120" s="843">
        <v>4.3</v>
      </c>
      <c r="DW120" s="843"/>
      <c r="DX120" s="843"/>
      <c r="DY120" s="843"/>
      <c r="DZ120" s="844"/>
    </row>
    <row r="121" spans="1:130" s="218" customFormat="1" ht="26.25" customHeight="1" x14ac:dyDescent="0.15">
      <c r="A121" s="820"/>
      <c r="B121" s="821"/>
      <c r="C121" s="863" t="s">
        <v>448</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449</v>
      </c>
      <c r="BA121" s="752"/>
      <c r="BB121" s="752"/>
      <c r="BC121" s="752"/>
      <c r="BD121" s="752"/>
      <c r="BE121" s="752"/>
      <c r="BF121" s="752"/>
      <c r="BG121" s="752"/>
      <c r="BH121" s="752"/>
      <c r="BI121" s="752"/>
      <c r="BJ121" s="752"/>
      <c r="BK121" s="752"/>
      <c r="BL121" s="752"/>
      <c r="BM121" s="752"/>
      <c r="BN121" s="752"/>
      <c r="BO121" s="752"/>
      <c r="BP121" s="753"/>
      <c r="BQ121" s="816">
        <v>6698975</v>
      </c>
      <c r="BR121" s="817"/>
      <c r="BS121" s="817"/>
      <c r="BT121" s="817"/>
      <c r="BU121" s="817"/>
      <c r="BV121" s="817">
        <v>6126843</v>
      </c>
      <c r="BW121" s="817"/>
      <c r="BX121" s="817"/>
      <c r="BY121" s="817"/>
      <c r="BZ121" s="817"/>
      <c r="CA121" s="817">
        <v>5684773</v>
      </c>
      <c r="CB121" s="817"/>
      <c r="CC121" s="817"/>
      <c r="CD121" s="817"/>
      <c r="CE121" s="817"/>
      <c r="CF121" s="875">
        <v>16.100000000000001</v>
      </c>
      <c r="CG121" s="876"/>
      <c r="CH121" s="876"/>
      <c r="CI121" s="876"/>
      <c r="CJ121" s="876"/>
      <c r="CK121" s="869"/>
      <c r="CL121" s="855"/>
      <c r="CM121" s="855"/>
      <c r="CN121" s="855"/>
      <c r="CO121" s="856"/>
      <c r="CP121" s="835" t="s">
        <v>391</v>
      </c>
      <c r="CQ121" s="836"/>
      <c r="CR121" s="836"/>
      <c r="CS121" s="836"/>
      <c r="CT121" s="836"/>
      <c r="CU121" s="836"/>
      <c r="CV121" s="836"/>
      <c r="CW121" s="836"/>
      <c r="CX121" s="836"/>
      <c r="CY121" s="836"/>
      <c r="CZ121" s="836"/>
      <c r="DA121" s="836"/>
      <c r="DB121" s="836"/>
      <c r="DC121" s="836"/>
      <c r="DD121" s="836"/>
      <c r="DE121" s="836"/>
      <c r="DF121" s="837"/>
      <c r="DG121" s="816">
        <v>1153441</v>
      </c>
      <c r="DH121" s="817"/>
      <c r="DI121" s="817"/>
      <c r="DJ121" s="817"/>
      <c r="DK121" s="817"/>
      <c r="DL121" s="817">
        <v>1178403</v>
      </c>
      <c r="DM121" s="817"/>
      <c r="DN121" s="817"/>
      <c r="DO121" s="817"/>
      <c r="DP121" s="817"/>
      <c r="DQ121" s="817">
        <v>1187430</v>
      </c>
      <c r="DR121" s="817"/>
      <c r="DS121" s="817"/>
      <c r="DT121" s="817"/>
      <c r="DU121" s="817"/>
      <c r="DV121" s="794">
        <v>3.4</v>
      </c>
      <c r="DW121" s="794"/>
      <c r="DX121" s="794"/>
      <c r="DY121" s="794"/>
      <c r="DZ121" s="795"/>
    </row>
    <row r="122" spans="1:130" s="218" customFormat="1" ht="26.25" customHeight="1" x14ac:dyDescent="0.15">
      <c r="A122" s="820"/>
      <c r="B122" s="821"/>
      <c r="C122" s="815" t="s">
        <v>431</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450</v>
      </c>
      <c r="BA122" s="839"/>
      <c r="BB122" s="839"/>
      <c r="BC122" s="839"/>
      <c r="BD122" s="839"/>
      <c r="BE122" s="839"/>
      <c r="BF122" s="839"/>
      <c r="BG122" s="839"/>
      <c r="BH122" s="839"/>
      <c r="BI122" s="839"/>
      <c r="BJ122" s="839"/>
      <c r="BK122" s="839"/>
      <c r="BL122" s="839"/>
      <c r="BM122" s="839"/>
      <c r="BN122" s="839"/>
      <c r="BO122" s="839"/>
      <c r="BP122" s="840"/>
      <c r="BQ122" s="879">
        <v>60893658</v>
      </c>
      <c r="BR122" s="845"/>
      <c r="BS122" s="845"/>
      <c r="BT122" s="845"/>
      <c r="BU122" s="845"/>
      <c r="BV122" s="845">
        <v>57528462</v>
      </c>
      <c r="BW122" s="845"/>
      <c r="BX122" s="845"/>
      <c r="BY122" s="845"/>
      <c r="BZ122" s="845"/>
      <c r="CA122" s="845">
        <v>54433277</v>
      </c>
      <c r="CB122" s="845"/>
      <c r="CC122" s="845"/>
      <c r="CD122" s="845"/>
      <c r="CE122" s="845"/>
      <c r="CF122" s="846">
        <v>154.30000000000001</v>
      </c>
      <c r="CG122" s="847"/>
      <c r="CH122" s="847"/>
      <c r="CI122" s="847"/>
      <c r="CJ122" s="847"/>
      <c r="CK122" s="869"/>
      <c r="CL122" s="855"/>
      <c r="CM122" s="855"/>
      <c r="CN122" s="855"/>
      <c r="CO122" s="856"/>
      <c r="CP122" s="835" t="s">
        <v>392</v>
      </c>
      <c r="CQ122" s="836"/>
      <c r="CR122" s="836"/>
      <c r="CS122" s="836"/>
      <c r="CT122" s="836"/>
      <c r="CU122" s="836"/>
      <c r="CV122" s="836"/>
      <c r="CW122" s="836"/>
      <c r="CX122" s="836"/>
      <c r="CY122" s="836"/>
      <c r="CZ122" s="836"/>
      <c r="DA122" s="836"/>
      <c r="DB122" s="836"/>
      <c r="DC122" s="836"/>
      <c r="DD122" s="836"/>
      <c r="DE122" s="836"/>
      <c r="DF122" s="837"/>
      <c r="DG122" s="816">
        <v>622560</v>
      </c>
      <c r="DH122" s="817"/>
      <c r="DI122" s="817"/>
      <c r="DJ122" s="817"/>
      <c r="DK122" s="817"/>
      <c r="DL122" s="817">
        <v>660207</v>
      </c>
      <c r="DM122" s="817"/>
      <c r="DN122" s="817"/>
      <c r="DO122" s="817"/>
      <c r="DP122" s="817"/>
      <c r="DQ122" s="817">
        <v>735782</v>
      </c>
      <c r="DR122" s="817"/>
      <c r="DS122" s="817"/>
      <c r="DT122" s="817"/>
      <c r="DU122" s="817"/>
      <c r="DV122" s="794">
        <v>2.1</v>
      </c>
      <c r="DW122" s="794"/>
      <c r="DX122" s="794"/>
      <c r="DY122" s="794"/>
      <c r="DZ122" s="795"/>
    </row>
    <row r="123" spans="1:130" s="218" customFormat="1" ht="26.25" customHeight="1" x14ac:dyDescent="0.15">
      <c r="A123" s="820"/>
      <c r="B123" s="821"/>
      <c r="C123" s="815" t="s">
        <v>437</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9" t="s">
        <v>177</v>
      </c>
      <c r="BA123" s="239"/>
      <c r="BB123" s="239"/>
      <c r="BC123" s="239"/>
      <c r="BD123" s="239"/>
      <c r="BE123" s="239"/>
      <c r="BF123" s="239"/>
      <c r="BG123" s="239"/>
      <c r="BH123" s="239"/>
      <c r="BI123" s="239"/>
      <c r="BJ123" s="239"/>
      <c r="BK123" s="239"/>
      <c r="BL123" s="239"/>
      <c r="BM123" s="239"/>
      <c r="BN123" s="239"/>
      <c r="BO123" s="877" t="s">
        <v>451</v>
      </c>
      <c r="BP123" s="878"/>
      <c r="BQ123" s="832">
        <v>93608833</v>
      </c>
      <c r="BR123" s="833"/>
      <c r="BS123" s="833"/>
      <c r="BT123" s="833"/>
      <c r="BU123" s="833"/>
      <c r="BV123" s="833">
        <v>86824035</v>
      </c>
      <c r="BW123" s="833"/>
      <c r="BX123" s="833"/>
      <c r="BY123" s="833"/>
      <c r="BZ123" s="833"/>
      <c r="CA123" s="833">
        <v>84152590</v>
      </c>
      <c r="CB123" s="833"/>
      <c r="CC123" s="833"/>
      <c r="CD123" s="833"/>
      <c r="CE123" s="833"/>
      <c r="CF123" s="748"/>
      <c r="CG123" s="749"/>
      <c r="CH123" s="749"/>
      <c r="CI123" s="749"/>
      <c r="CJ123" s="834"/>
      <c r="CK123" s="869"/>
      <c r="CL123" s="855"/>
      <c r="CM123" s="855"/>
      <c r="CN123" s="855"/>
      <c r="CO123" s="856"/>
      <c r="CP123" s="835" t="s">
        <v>395</v>
      </c>
      <c r="CQ123" s="836"/>
      <c r="CR123" s="836"/>
      <c r="CS123" s="836"/>
      <c r="CT123" s="836"/>
      <c r="CU123" s="836"/>
      <c r="CV123" s="836"/>
      <c r="CW123" s="836"/>
      <c r="CX123" s="836"/>
      <c r="CY123" s="836"/>
      <c r="CZ123" s="836"/>
      <c r="DA123" s="836"/>
      <c r="DB123" s="836"/>
      <c r="DC123" s="836"/>
      <c r="DD123" s="836"/>
      <c r="DE123" s="836"/>
      <c r="DF123" s="837"/>
      <c r="DG123" s="779">
        <v>94307</v>
      </c>
      <c r="DH123" s="780"/>
      <c r="DI123" s="780"/>
      <c r="DJ123" s="780"/>
      <c r="DK123" s="781"/>
      <c r="DL123" s="782">
        <v>88226</v>
      </c>
      <c r="DM123" s="780"/>
      <c r="DN123" s="780"/>
      <c r="DO123" s="780"/>
      <c r="DP123" s="781"/>
      <c r="DQ123" s="782">
        <v>82017</v>
      </c>
      <c r="DR123" s="780"/>
      <c r="DS123" s="780"/>
      <c r="DT123" s="780"/>
      <c r="DU123" s="781"/>
      <c r="DV123" s="824">
        <v>0.2</v>
      </c>
      <c r="DW123" s="825"/>
      <c r="DX123" s="825"/>
      <c r="DY123" s="825"/>
      <c r="DZ123" s="826"/>
    </row>
    <row r="124" spans="1:130" s="218" customFormat="1" ht="26.25" customHeight="1" thickBot="1" x14ac:dyDescent="0.2">
      <c r="A124" s="820"/>
      <c r="B124" s="821"/>
      <c r="C124" s="815" t="s">
        <v>440</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452</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122</v>
      </c>
      <c r="BR124" s="831"/>
      <c r="BS124" s="831"/>
      <c r="BT124" s="831"/>
      <c r="BU124" s="831"/>
      <c r="BV124" s="831" t="s">
        <v>122</v>
      </c>
      <c r="BW124" s="831"/>
      <c r="BX124" s="831"/>
      <c r="BY124" s="831"/>
      <c r="BZ124" s="831"/>
      <c r="CA124" s="831" t="s">
        <v>122</v>
      </c>
      <c r="CB124" s="831"/>
      <c r="CC124" s="831"/>
      <c r="CD124" s="831"/>
      <c r="CE124" s="831"/>
      <c r="CF124" s="726"/>
      <c r="CG124" s="727"/>
      <c r="CH124" s="727"/>
      <c r="CI124" s="727"/>
      <c r="CJ124" s="862"/>
      <c r="CK124" s="870"/>
      <c r="CL124" s="870"/>
      <c r="CM124" s="870"/>
      <c r="CN124" s="870"/>
      <c r="CO124" s="871"/>
      <c r="CP124" s="835" t="s">
        <v>453</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x14ac:dyDescent="0.15">
      <c r="A125" s="820"/>
      <c r="B125" s="821"/>
      <c r="C125" s="815" t="s">
        <v>442</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454</v>
      </c>
      <c r="CL125" s="852"/>
      <c r="CM125" s="852"/>
      <c r="CN125" s="852"/>
      <c r="CO125" s="853"/>
      <c r="CP125" s="860" t="s">
        <v>455</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
      <c r="A126" s="820"/>
      <c r="B126" s="821"/>
      <c r="C126" s="815" t="s">
        <v>444</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456</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18" customFormat="1" ht="26.25" customHeight="1" x14ac:dyDescent="0.15">
      <c r="A127" s="822"/>
      <c r="B127" s="823"/>
      <c r="C127" s="838" t="s">
        <v>457</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20"/>
      <c r="AV127" s="220"/>
      <c r="AW127" s="220"/>
      <c r="AX127" s="841" t="s">
        <v>458</v>
      </c>
      <c r="AY127" s="812"/>
      <c r="AZ127" s="812"/>
      <c r="BA127" s="812"/>
      <c r="BB127" s="812"/>
      <c r="BC127" s="812"/>
      <c r="BD127" s="812"/>
      <c r="BE127" s="813"/>
      <c r="BF127" s="811" t="s">
        <v>459</v>
      </c>
      <c r="BG127" s="812"/>
      <c r="BH127" s="812"/>
      <c r="BI127" s="812"/>
      <c r="BJ127" s="812"/>
      <c r="BK127" s="812"/>
      <c r="BL127" s="813"/>
      <c r="BM127" s="811" t="s">
        <v>460</v>
      </c>
      <c r="BN127" s="812"/>
      <c r="BO127" s="812"/>
      <c r="BP127" s="812"/>
      <c r="BQ127" s="812"/>
      <c r="BR127" s="812"/>
      <c r="BS127" s="813"/>
      <c r="BT127" s="811" t="s">
        <v>461</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462</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
      <c r="A128" s="796" t="s">
        <v>463</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464</v>
      </c>
      <c r="X128" s="798"/>
      <c r="Y128" s="798"/>
      <c r="Z128" s="799"/>
      <c r="AA128" s="800">
        <v>1154974</v>
      </c>
      <c r="AB128" s="801"/>
      <c r="AC128" s="801"/>
      <c r="AD128" s="801"/>
      <c r="AE128" s="802"/>
      <c r="AF128" s="803">
        <v>1069428</v>
      </c>
      <c r="AG128" s="801"/>
      <c r="AH128" s="801"/>
      <c r="AI128" s="801"/>
      <c r="AJ128" s="802"/>
      <c r="AK128" s="803">
        <v>1152581</v>
      </c>
      <c r="AL128" s="801"/>
      <c r="AM128" s="801"/>
      <c r="AN128" s="801"/>
      <c r="AO128" s="802"/>
      <c r="AP128" s="804"/>
      <c r="AQ128" s="805"/>
      <c r="AR128" s="805"/>
      <c r="AS128" s="805"/>
      <c r="AT128" s="806"/>
      <c r="AU128" s="220"/>
      <c r="AV128" s="220"/>
      <c r="AW128" s="220"/>
      <c r="AX128" s="807" t="s">
        <v>465</v>
      </c>
      <c r="AY128" s="808"/>
      <c r="AZ128" s="808"/>
      <c r="BA128" s="808"/>
      <c r="BB128" s="808"/>
      <c r="BC128" s="808"/>
      <c r="BD128" s="808"/>
      <c r="BE128" s="809"/>
      <c r="BF128" s="786" t="s">
        <v>122</v>
      </c>
      <c r="BG128" s="787"/>
      <c r="BH128" s="787"/>
      <c r="BI128" s="787"/>
      <c r="BJ128" s="787"/>
      <c r="BK128" s="787"/>
      <c r="BL128" s="810"/>
      <c r="BM128" s="786">
        <v>11.44</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466</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18" customFormat="1" ht="26.25" customHeight="1" x14ac:dyDescent="0.15">
      <c r="A129" s="774" t="s">
        <v>103</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467</v>
      </c>
      <c r="X129" s="777"/>
      <c r="Y129" s="777"/>
      <c r="Z129" s="778"/>
      <c r="AA129" s="779">
        <v>39837243</v>
      </c>
      <c r="AB129" s="780"/>
      <c r="AC129" s="780"/>
      <c r="AD129" s="780"/>
      <c r="AE129" s="781"/>
      <c r="AF129" s="782">
        <v>40012816</v>
      </c>
      <c r="AG129" s="780"/>
      <c r="AH129" s="780"/>
      <c r="AI129" s="780"/>
      <c r="AJ129" s="781"/>
      <c r="AK129" s="782">
        <v>40687402</v>
      </c>
      <c r="AL129" s="780"/>
      <c r="AM129" s="780"/>
      <c r="AN129" s="780"/>
      <c r="AO129" s="781"/>
      <c r="AP129" s="783"/>
      <c r="AQ129" s="784"/>
      <c r="AR129" s="784"/>
      <c r="AS129" s="784"/>
      <c r="AT129" s="785"/>
      <c r="AU129" s="221"/>
      <c r="AV129" s="221"/>
      <c r="AW129" s="221"/>
      <c r="AX129" s="751" t="s">
        <v>468</v>
      </c>
      <c r="AY129" s="752"/>
      <c r="AZ129" s="752"/>
      <c r="BA129" s="752"/>
      <c r="BB129" s="752"/>
      <c r="BC129" s="752"/>
      <c r="BD129" s="752"/>
      <c r="BE129" s="753"/>
      <c r="BF129" s="770" t="s">
        <v>122</v>
      </c>
      <c r="BG129" s="771"/>
      <c r="BH129" s="771"/>
      <c r="BI129" s="771"/>
      <c r="BJ129" s="771"/>
      <c r="BK129" s="771"/>
      <c r="BL129" s="772"/>
      <c r="BM129" s="770">
        <v>16.440000000000001</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774" t="s">
        <v>469</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470</v>
      </c>
      <c r="X130" s="777"/>
      <c r="Y130" s="777"/>
      <c r="Z130" s="778"/>
      <c r="AA130" s="779">
        <v>5880714</v>
      </c>
      <c r="AB130" s="780"/>
      <c r="AC130" s="780"/>
      <c r="AD130" s="780"/>
      <c r="AE130" s="781"/>
      <c r="AF130" s="782">
        <v>5509851</v>
      </c>
      <c r="AG130" s="780"/>
      <c r="AH130" s="780"/>
      <c r="AI130" s="780"/>
      <c r="AJ130" s="781"/>
      <c r="AK130" s="782">
        <v>5407016</v>
      </c>
      <c r="AL130" s="780"/>
      <c r="AM130" s="780"/>
      <c r="AN130" s="780"/>
      <c r="AO130" s="781"/>
      <c r="AP130" s="783"/>
      <c r="AQ130" s="784"/>
      <c r="AR130" s="784"/>
      <c r="AS130" s="784"/>
      <c r="AT130" s="785"/>
      <c r="AU130" s="221"/>
      <c r="AV130" s="221"/>
      <c r="AW130" s="221"/>
      <c r="AX130" s="751" t="s">
        <v>471</v>
      </c>
      <c r="AY130" s="752"/>
      <c r="AZ130" s="752"/>
      <c r="BA130" s="752"/>
      <c r="BB130" s="752"/>
      <c r="BC130" s="752"/>
      <c r="BD130" s="752"/>
      <c r="BE130" s="753"/>
      <c r="BF130" s="754">
        <v>1.9</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472</v>
      </c>
      <c r="X131" s="761"/>
      <c r="Y131" s="761"/>
      <c r="Z131" s="762"/>
      <c r="AA131" s="763">
        <v>33956529</v>
      </c>
      <c r="AB131" s="764"/>
      <c r="AC131" s="764"/>
      <c r="AD131" s="764"/>
      <c r="AE131" s="765"/>
      <c r="AF131" s="766">
        <v>34502965</v>
      </c>
      <c r="AG131" s="764"/>
      <c r="AH131" s="764"/>
      <c r="AI131" s="764"/>
      <c r="AJ131" s="765"/>
      <c r="AK131" s="766">
        <v>35280386</v>
      </c>
      <c r="AL131" s="764"/>
      <c r="AM131" s="764"/>
      <c r="AN131" s="764"/>
      <c r="AO131" s="765"/>
      <c r="AP131" s="767"/>
      <c r="AQ131" s="768"/>
      <c r="AR131" s="768"/>
      <c r="AS131" s="768"/>
      <c r="AT131" s="769"/>
      <c r="AU131" s="221"/>
      <c r="AV131" s="221"/>
      <c r="AW131" s="221"/>
      <c r="AX131" s="729" t="s">
        <v>473</v>
      </c>
      <c r="AY131" s="730"/>
      <c r="AZ131" s="730"/>
      <c r="BA131" s="730"/>
      <c r="BB131" s="730"/>
      <c r="BC131" s="730"/>
      <c r="BD131" s="730"/>
      <c r="BE131" s="731"/>
      <c r="BF131" s="732" t="s">
        <v>122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738" t="s">
        <v>474</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475</v>
      </c>
      <c r="W132" s="742"/>
      <c r="X132" s="742"/>
      <c r="Y132" s="742"/>
      <c r="Z132" s="743"/>
      <c r="AA132" s="744">
        <v>1.152320368</v>
      </c>
      <c r="AB132" s="745"/>
      <c r="AC132" s="745"/>
      <c r="AD132" s="745"/>
      <c r="AE132" s="746"/>
      <c r="AF132" s="747">
        <v>2.394084103</v>
      </c>
      <c r="AG132" s="745"/>
      <c r="AH132" s="745"/>
      <c r="AI132" s="745"/>
      <c r="AJ132" s="746"/>
      <c r="AK132" s="747">
        <v>2.3123188049999999</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476</v>
      </c>
      <c r="W133" s="721"/>
      <c r="X133" s="721"/>
      <c r="Y133" s="721"/>
      <c r="Z133" s="722"/>
      <c r="AA133" s="723">
        <v>0.1</v>
      </c>
      <c r="AB133" s="724"/>
      <c r="AC133" s="724"/>
      <c r="AD133" s="724"/>
      <c r="AE133" s="725"/>
      <c r="AF133" s="723">
        <v>1.2</v>
      </c>
      <c r="AG133" s="724"/>
      <c r="AH133" s="724"/>
      <c r="AI133" s="724"/>
      <c r="AJ133" s="725"/>
      <c r="AK133" s="723">
        <v>1.9</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oEML/V72fRrk7vnwoItwjiUIf1jK0H52edZx6TbuoR+sj0lJC+i+T1fOi1E5pLC2CC6Gxo4uD79ynt4FUNKMTA==" saltValue="d/oB2G781pRbRhOny1B+7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rintOptions horizontalCentered="1" verticalCentered="1"/>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55" zoomScaleNormal="85" zoomScaleSheetLayoutView="55" workbookViewId="0">
      <selection activeCell="DF30" sqref="DF30"/>
    </sheetView>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477</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gLs+2s5QqP4TuPOu+gtJmBSyW5Z3aprPA5U4achXvfZeOLNVCmNWQU5l7ODGFbqicO/5rO1QDs9XPdx0QHXd7Q==" saltValue="KXziu6sg/HXCZqvFzh0boQ==" spinCount="100000" sheet="1" objects="1" scenarios="1"/>
  <dataConsolidate/>
  <phoneticPr fontId="2"/>
  <printOptions horizontalCentered="1" verticalCentered="1"/>
  <pageMargins left="0" right="0" top="0" bottom="0" header="0" footer="0"/>
  <pageSetup paperSize="9" scale="31" orientation="portrait"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55" zoomScaleNormal="55"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YZVsB3iyqjW+/9OQ+a67rjAstafW0/5P8HMs5dcZEoHgkNVThBLJXAHf3MBXIYYDZXcBcFijEV+T6S22nrZavg==" saltValue="3s+TY0SN+ZbmPxiGEca2wA==" spinCount="100000" sheet="1" objects="1" scenarios="1"/>
  <dataConsolidate/>
  <phoneticPr fontId="2"/>
  <printOptions horizontalCentered="1" verticalCentered="1"/>
  <pageMargins left="0" right="0" top="0" bottom="0" header="0" footer="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55" zoomScaleSheetLayoutView="55"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478</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479</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480</v>
      </c>
      <c r="AP7" s="260"/>
      <c r="AQ7" s="261" t="s">
        <v>481</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482</v>
      </c>
      <c r="AQ8" s="267" t="s">
        <v>483</v>
      </c>
      <c r="AR8" s="268" t="s">
        <v>484</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485</v>
      </c>
      <c r="AL9" s="1131"/>
      <c r="AM9" s="1131"/>
      <c r="AN9" s="1132"/>
      <c r="AO9" s="269">
        <v>14122672</v>
      </c>
      <c r="AP9" s="269">
        <v>86190</v>
      </c>
      <c r="AQ9" s="270">
        <v>77644</v>
      </c>
      <c r="AR9" s="271">
        <v>11</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486</v>
      </c>
      <c r="AL10" s="1131"/>
      <c r="AM10" s="1131"/>
      <c r="AN10" s="1132"/>
      <c r="AO10" s="272">
        <v>4124</v>
      </c>
      <c r="AP10" s="272">
        <v>25</v>
      </c>
      <c r="AQ10" s="273">
        <v>3127</v>
      </c>
      <c r="AR10" s="274">
        <v>-99.2</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487</v>
      </c>
      <c r="AL11" s="1131"/>
      <c r="AM11" s="1131"/>
      <c r="AN11" s="1132"/>
      <c r="AO11" s="272">
        <v>26767</v>
      </c>
      <c r="AP11" s="272">
        <v>163</v>
      </c>
      <c r="AQ11" s="273">
        <v>461</v>
      </c>
      <c r="AR11" s="274">
        <v>-64.599999999999994</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488</v>
      </c>
      <c r="AL12" s="1131"/>
      <c r="AM12" s="1131"/>
      <c r="AN12" s="1132"/>
      <c r="AO12" s="272" t="s">
        <v>489</v>
      </c>
      <c r="AP12" s="272" t="s">
        <v>489</v>
      </c>
      <c r="AQ12" s="273">
        <v>21</v>
      </c>
      <c r="AR12" s="274" t="s">
        <v>489</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490</v>
      </c>
      <c r="AL13" s="1131"/>
      <c r="AM13" s="1131"/>
      <c r="AN13" s="1132"/>
      <c r="AO13" s="272">
        <v>424030</v>
      </c>
      <c r="AP13" s="272">
        <v>2588</v>
      </c>
      <c r="AQ13" s="273">
        <v>2269</v>
      </c>
      <c r="AR13" s="274">
        <v>14.1</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491</v>
      </c>
      <c r="AL14" s="1131"/>
      <c r="AM14" s="1131"/>
      <c r="AN14" s="1132"/>
      <c r="AO14" s="272">
        <v>218051</v>
      </c>
      <c r="AP14" s="272">
        <v>1331</v>
      </c>
      <c r="AQ14" s="273">
        <v>1565</v>
      </c>
      <c r="AR14" s="274">
        <v>-15</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492</v>
      </c>
      <c r="AL15" s="1134"/>
      <c r="AM15" s="1134"/>
      <c r="AN15" s="1135"/>
      <c r="AO15" s="272">
        <v>-775184</v>
      </c>
      <c r="AP15" s="272">
        <v>-4731</v>
      </c>
      <c r="AQ15" s="273">
        <v>-4222</v>
      </c>
      <c r="AR15" s="274">
        <v>12.1</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177</v>
      </c>
      <c r="AL16" s="1134"/>
      <c r="AM16" s="1134"/>
      <c r="AN16" s="1135"/>
      <c r="AO16" s="272">
        <v>14020460</v>
      </c>
      <c r="AP16" s="272">
        <v>85566</v>
      </c>
      <c r="AQ16" s="273">
        <v>80866</v>
      </c>
      <c r="AR16" s="274">
        <v>5.8</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493</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494</v>
      </c>
      <c r="AP20" s="281" t="s">
        <v>495</v>
      </c>
      <c r="AQ20" s="282" t="s">
        <v>496</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497</v>
      </c>
      <c r="AL21" s="1137"/>
      <c r="AM21" s="1137"/>
      <c r="AN21" s="1138"/>
      <c r="AO21" s="285">
        <v>8.01</v>
      </c>
      <c r="AP21" s="286">
        <v>7.29</v>
      </c>
      <c r="AQ21" s="287">
        <v>0.72</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498</v>
      </c>
      <c r="AL22" s="1137"/>
      <c r="AM22" s="1137"/>
      <c r="AN22" s="1138"/>
      <c r="AO22" s="290">
        <v>98.3</v>
      </c>
      <c r="AP22" s="291">
        <v>98.9</v>
      </c>
      <c r="AQ22" s="292">
        <v>-0.6</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29" t="s">
        <v>499</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x14ac:dyDescent="0.15">
      <c r="A27" s="297"/>
      <c r="AO27" s="250"/>
      <c r="AP27" s="250"/>
      <c r="AQ27" s="250"/>
      <c r="AR27" s="250"/>
      <c r="AS27" s="250"/>
      <c r="AT27" s="250"/>
    </row>
    <row r="28" spans="1:46" ht="17.25" x14ac:dyDescent="0.15">
      <c r="A28" s="251" t="s">
        <v>500</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501</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480</v>
      </c>
      <c r="AP30" s="260"/>
      <c r="AQ30" s="261" t="s">
        <v>481</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482</v>
      </c>
      <c r="AQ31" s="267" t="s">
        <v>483</v>
      </c>
      <c r="AR31" s="268" t="s">
        <v>484</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502</v>
      </c>
      <c r="AL32" s="1121"/>
      <c r="AM32" s="1121"/>
      <c r="AN32" s="1122"/>
      <c r="AO32" s="300">
        <v>6810022</v>
      </c>
      <c r="AP32" s="300">
        <v>41561</v>
      </c>
      <c r="AQ32" s="301">
        <v>35121</v>
      </c>
      <c r="AR32" s="302">
        <v>18.3</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503</v>
      </c>
      <c r="AL33" s="1121"/>
      <c r="AM33" s="1121"/>
      <c r="AN33" s="1122"/>
      <c r="AO33" s="300" t="s">
        <v>489</v>
      </c>
      <c r="AP33" s="300" t="s">
        <v>489</v>
      </c>
      <c r="AQ33" s="301" t="s">
        <v>489</v>
      </c>
      <c r="AR33" s="302" t="s">
        <v>489</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504</v>
      </c>
      <c r="AL34" s="1121"/>
      <c r="AM34" s="1121"/>
      <c r="AN34" s="1122"/>
      <c r="AO34" s="300" t="s">
        <v>489</v>
      </c>
      <c r="AP34" s="300" t="s">
        <v>489</v>
      </c>
      <c r="AQ34" s="301" t="s">
        <v>489</v>
      </c>
      <c r="AR34" s="302" t="s">
        <v>489</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505</v>
      </c>
      <c r="AL35" s="1121"/>
      <c r="AM35" s="1121"/>
      <c r="AN35" s="1122"/>
      <c r="AO35" s="300">
        <v>362971</v>
      </c>
      <c r="AP35" s="300">
        <v>2215</v>
      </c>
      <c r="AQ35" s="301">
        <v>9493</v>
      </c>
      <c r="AR35" s="302">
        <v>-76.7</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506</v>
      </c>
      <c r="AL36" s="1121"/>
      <c r="AM36" s="1121"/>
      <c r="AN36" s="1122"/>
      <c r="AO36" s="300">
        <v>202399</v>
      </c>
      <c r="AP36" s="300">
        <v>1235</v>
      </c>
      <c r="AQ36" s="301">
        <v>807</v>
      </c>
      <c r="AR36" s="302">
        <v>53</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507</v>
      </c>
      <c r="AL37" s="1121"/>
      <c r="AM37" s="1121"/>
      <c r="AN37" s="1122"/>
      <c r="AO37" s="300" t="s">
        <v>489</v>
      </c>
      <c r="AP37" s="300" t="s">
        <v>489</v>
      </c>
      <c r="AQ37" s="301">
        <v>509</v>
      </c>
      <c r="AR37" s="302" t="s">
        <v>489</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508</v>
      </c>
      <c r="AL38" s="1124"/>
      <c r="AM38" s="1124"/>
      <c r="AN38" s="1125"/>
      <c r="AO38" s="303" t="s">
        <v>489</v>
      </c>
      <c r="AP38" s="303" t="s">
        <v>489</v>
      </c>
      <c r="AQ38" s="304" t="s">
        <v>489</v>
      </c>
      <c r="AR38" s="292" t="s">
        <v>489</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509</v>
      </c>
      <c r="AL39" s="1124"/>
      <c r="AM39" s="1124"/>
      <c r="AN39" s="1125"/>
      <c r="AO39" s="300">
        <v>-1152581</v>
      </c>
      <c r="AP39" s="300">
        <v>-7034</v>
      </c>
      <c r="AQ39" s="301">
        <v>-5799</v>
      </c>
      <c r="AR39" s="302">
        <v>21.3</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510</v>
      </c>
      <c r="AL40" s="1121"/>
      <c r="AM40" s="1121"/>
      <c r="AN40" s="1122"/>
      <c r="AO40" s="300">
        <v>-5407016</v>
      </c>
      <c r="AP40" s="300">
        <v>-32999</v>
      </c>
      <c r="AQ40" s="301">
        <v>-30948</v>
      </c>
      <c r="AR40" s="302">
        <v>6.6</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287</v>
      </c>
      <c r="AL41" s="1127"/>
      <c r="AM41" s="1127"/>
      <c r="AN41" s="1128"/>
      <c r="AO41" s="300">
        <v>815795</v>
      </c>
      <c r="AP41" s="300">
        <v>4979</v>
      </c>
      <c r="AQ41" s="301">
        <v>9183</v>
      </c>
      <c r="AR41" s="302">
        <v>-45.8</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511</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512</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480</v>
      </c>
      <c r="AN49" s="1115" t="s">
        <v>513</v>
      </c>
      <c r="AO49" s="1116"/>
      <c r="AP49" s="1116"/>
      <c r="AQ49" s="1116"/>
      <c r="AR49" s="1117"/>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514</v>
      </c>
      <c r="AO50" s="317" t="s">
        <v>515</v>
      </c>
      <c r="AP50" s="318" t="s">
        <v>516</v>
      </c>
      <c r="AQ50" s="319" t="s">
        <v>517</v>
      </c>
      <c r="AR50" s="320" t="s">
        <v>518</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519</v>
      </c>
      <c r="AL51" s="313"/>
      <c r="AM51" s="321">
        <v>15092905</v>
      </c>
      <c r="AN51" s="322">
        <v>86065</v>
      </c>
      <c r="AO51" s="323">
        <v>16.600000000000001</v>
      </c>
      <c r="AP51" s="324">
        <v>60285</v>
      </c>
      <c r="AQ51" s="325">
        <v>6.4</v>
      </c>
      <c r="AR51" s="326">
        <v>10.199999999999999</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520</v>
      </c>
      <c r="AM52" s="329">
        <v>8993363</v>
      </c>
      <c r="AN52" s="330">
        <v>51283</v>
      </c>
      <c r="AO52" s="331">
        <v>20</v>
      </c>
      <c r="AP52" s="332">
        <v>36445</v>
      </c>
      <c r="AQ52" s="333">
        <v>5</v>
      </c>
      <c r="AR52" s="334">
        <v>15</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521</v>
      </c>
      <c r="AL53" s="313"/>
      <c r="AM53" s="321">
        <v>13702860</v>
      </c>
      <c r="AN53" s="322">
        <v>79391</v>
      </c>
      <c r="AO53" s="323">
        <v>-7.8</v>
      </c>
      <c r="AP53" s="324">
        <v>52714</v>
      </c>
      <c r="AQ53" s="325">
        <v>-12.6</v>
      </c>
      <c r="AR53" s="326">
        <v>4.8</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520</v>
      </c>
      <c r="AM54" s="329">
        <v>7599446</v>
      </c>
      <c r="AN54" s="330">
        <v>44029</v>
      </c>
      <c r="AO54" s="331">
        <v>-14.1</v>
      </c>
      <c r="AP54" s="332">
        <v>29032</v>
      </c>
      <c r="AQ54" s="333">
        <v>-20.3</v>
      </c>
      <c r="AR54" s="334">
        <v>6.2</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522</v>
      </c>
      <c r="AL55" s="313"/>
      <c r="AM55" s="321">
        <v>10530971</v>
      </c>
      <c r="AN55" s="322">
        <v>62025</v>
      </c>
      <c r="AO55" s="323">
        <v>-21.9</v>
      </c>
      <c r="AP55" s="324">
        <v>46001</v>
      </c>
      <c r="AQ55" s="325">
        <v>-12.7</v>
      </c>
      <c r="AR55" s="326">
        <v>-9.1999999999999993</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520</v>
      </c>
      <c r="AM56" s="329">
        <v>6213766</v>
      </c>
      <c r="AN56" s="330">
        <v>36598</v>
      </c>
      <c r="AO56" s="331">
        <v>-16.899999999999999</v>
      </c>
      <c r="AP56" s="332">
        <v>27974</v>
      </c>
      <c r="AQ56" s="333">
        <v>-3.6</v>
      </c>
      <c r="AR56" s="334">
        <v>-13.3</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523</v>
      </c>
      <c r="AL57" s="313"/>
      <c r="AM57" s="321">
        <v>6972388</v>
      </c>
      <c r="AN57" s="322">
        <v>41701</v>
      </c>
      <c r="AO57" s="323">
        <v>-32.799999999999997</v>
      </c>
      <c r="AP57" s="324">
        <v>52878</v>
      </c>
      <c r="AQ57" s="325">
        <v>14.9</v>
      </c>
      <c r="AR57" s="326">
        <v>-47.7</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520</v>
      </c>
      <c r="AM58" s="329">
        <v>4929012</v>
      </c>
      <c r="AN58" s="330">
        <v>29480</v>
      </c>
      <c r="AO58" s="331">
        <v>-19.399999999999999</v>
      </c>
      <c r="AP58" s="332">
        <v>32136</v>
      </c>
      <c r="AQ58" s="333">
        <v>14.9</v>
      </c>
      <c r="AR58" s="334">
        <v>-34.299999999999997</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524</v>
      </c>
      <c r="AL59" s="313"/>
      <c r="AM59" s="321">
        <v>8070709</v>
      </c>
      <c r="AN59" s="322">
        <v>49255</v>
      </c>
      <c r="AO59" s="323">
        <v>18.100000000000001</v>
      </c>
      <c r="AP59" s="324">
        <v>57911</v>
      </c>
      <c r="AQ59" s="325">
        <v>9.5</v>
      </c>
      <c r="AR59" s="326">
        <v>8.6</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520</v>
      </c>
      <c r="AM60" s="329">
        <v>3171118</v>
      </c>
      <c r="AN60" s="330">
        <v>19353</v>
      </c>
      <c r="AO60" s="331">
        <v>-34.4</v>
      </c>
      <c r="AP60" s="332">
        <v>35132</v>
      </c>
      <c r="AQ60" s="333">
        <v>9.3000000000000007</v>
      </c>
      <c r="AR60" s="334">
        <v>-43.7</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525</v>
      </c>
      <c r="AL61" s="335"/>
      <c r="AM61" s="336">
        <v>10873967</v>
      </c>
      <c r="AN61" s="337">
        <v>63687</v>
      </c>
      <c r="AO61" s="338">
        <v>-5.6</v>
      </c>
      <c r="AP61" s="339">
        <v>53958</v>
      </c>
      <c r="AQ61" s="340">
        <v>1.1000000000000001</v>
      </c>
      <c r="AR61" s="326">
        <v>-6.7</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520</v>
      </c>
      <c r="AM62" s="329">
        <v>6181341</v>
      </c>
      <c r="AN62" s="330">
        <v>36149</v>
      </c>
      <c r="AO62" s="331">
        <v>-13</v>
      </c>
      <c r="AP62" s="332">
        <v>32144</v>
      </c>
      <c r="AQ62" s="333">
        <v>1.1000000000000001</v>
      </c>
      <c r="AR62" s="334">
        <v>-14.1</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NQTWKvxz8/YVZMZ0WUcmlhRza3t5nxCL1Oif0/kreFJIitY8XbGfLGLcJad6Lt5lYD0VLr3aTNahfd0hvI7uSQ==" saltValue="c3NfnK04p9dcbmHPxRxXr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42" orientation="portrait"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55" zoomScaleNormal="55" zoomScaleSheetLayoutView="55" workbookViewId="0">
      <selection activeCell="CD8" sqref="CD8:CS8"/>
    </sheetView>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477</v>
      </c>
    </row>
    <row r="121" spans="125:125" ht="13.5" hidden="1" customHeight="1" x14ac:dyDescent="0.15">
      <c r="DU121" s="247"/>
    </row>
  </sheetData>
  <sheetProtection algorithmName="SHA-512" hashValue="VCWg3c3TXhYUesdw0TpbuZikKcZcfcPX0tVA+ehu4/7tHGwB5pvPdtWhQRlYdKoVOn0Q+C6FkhqNLkfxZWrJoQ==" saltValue="LQbHBLbYFt4gWQKDJr4Ojg=="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55" zoomScaleNormal="55" zoomScaleSheetLayoutView="55" workbookViewId="0">
      <selection activeCell="DG96" sqref="DG96"/>
    </sheetView>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477</v>
      </c>
    </row>
  </sheetData>
  <sheetProtection algorithmName="SHA-512" hashValue="9iMa1baqvTsptOpZG5/5puddDCb/qm12JrsaTlLxrnghLC75DFo89UPPNtQcmYKYclMOVSwNTr1PBCm45YZyKg==" saltValue="FoC1+oP0XKFLbqG+juVimA=="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43" zoomScale="55" zoomScaleNormal="55" zoomScaleSheetLayoutView="100" workbookViewId="0">
      <selection activeCell="CD8" sqref="CD8:CS8"/>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15">
      <c r="B47" s="10"/>
      <c r="C47" s="1139" t="s">
        <v>3</v>
      </c>
      <c r="D47" s="1139"/>
      <c r="E47" s="1140"/>
      <c r="F47" s="11">
        <v>17.12</v>
      </c>
      <c r="G47" s="12">
        <v>17.920000000000002</v>
      </c>
      <c r="H47" s="12">
        <v>19.71</v>
      </c>
      <c r="I47" s="12">
        <v>21.24</v>
      </c>
      <c r="J47" s="13">
        <v>26.77</v>
      </c>
    </row>
    <row r="48" spans="2:10" ht="57.75" customHeight="1" x14ac:dyDescent="0.15">
      <c r="B48" s="14"/>
      <c r="C48" s="1141" t="s">
        <v>4</v>
      </c>
      <c r="D48" s="1141"/>
      <c r="E48" s="1142"/>
      <c r="F48" s="15">
        <v>6.15</v>
      </c>
      <c r="G48" s="16">
        <v>10.91</v>
      </c>
      <c r="H48" s="16">
        <v>8.7100000000000009</v>
      </c>
      <c r="I48" s="16">
        <v>7.86</v>
      </c>
      <c r="J48" s="17">
        <v>8.07</v>
      </c>
    </row>
    <row r="49" spans="2:10" ht="57.75" customHeight="1" thickBot="1" x14ac:dyDescent="0.2">
      <c r="B49" s="18"/>
      <c r="C49" s="1143" t="s">
        <v>5</v>
      </c>
      <c r="D49" s="1143"/>
      <c r="E49" s="1144"/>
      <c r="F49" s="19" t="s">
        <v>532</v>
      </c>
      <c r="G49" s="20">
        <v>6.37</v>
      </c>
      <c r="H49" s="20" t="s">
        <v>533</v>
      </c>
      <c r="I49" s="20">
        <v>0.81</v>
      </c>
      <c r="J49" s="21">
        <v>6.23</v>
      </c>
    </row>
    <row r="50" spans="2:10" x14ac:dyDescent="0.15"/>
  </sheetData>
  <sheetProtection algorithmName="SHA-512" hashValue="emgY3rkyXVfeC3kCzM0Vn6WGq4LNX2uFLSwKx54zBCDzet0A4OSX3JVfZ1EjsEyA6ZC0lgCWFCQXpeNPzSStmg==" saltValue="hLfYuLJLytBHJNfpy90Jjg=="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Administrator</cp:lastModifiedBy>
  <cp:lastPrinted>2026-03-16T02:02:19Z</cp:lastPrinted>
  <dcterms:created xsi:type="dcterms:W3CDTF">2026-02-23T05:03:29Z</dcterms:created>
  <dcterms:modified xsi:type="dcterms:W3CDTF">2026-03-17T05:21:32Z</dcterms:modified>
  <cp:category/>
</cp:coreProperties>
</file>